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7980" windowHeight="3990" tabRatio="703" activeTab="0"/>
  </bookViews>
  <sheets>
    <sheet name="NombreJoursOuvrablesParAn" sheetId="1" r:id="rId1"/>
    <sheet name="calendrier" sheetId="2" r:id="rId2"/>
    <sheet name="calculette sur 1 mois" sheetId="3" r:id="rId3"/>
    <sheet name="tous les jours fériés" sheetId="4" r:id="rId4"/>
  </sheets>
  <externalReferences>
    <externalReference r:id="rId7"/>
  </externalReferences>
  <definedNames>
    <definedName name="annee">'tous les jours fériés'!$A:$A</definedName>
    <definedName name="AnneeCourante">'tous les jours fériés'!$AL$2</definedName>
    <definedName name="DateDebut">'NombreJoursOuvrablesParAn'!$B$3</definedName>
    <definedName name="DateEnreg">'NombreJoursOuvrablesParAn'!$H$25</definedName>
    <definedName name="DateFin">'NombreJoursOuvrablesParAn'!$C$3</definedName>
    <definedName name="dimanche">'NombreJoursOuvrablesParAn'!$C$24</definedName>
    <definedName name="dimanche_15">'NombreJoursOuvrablesParAn'!$E$24</definedName>
    <definedName name="dimanche_15_1">'NombreJoursOuvrablesParAn'!$D$24</definedName>
    <definedName name="jeudi">'NombreJoursOuvrablesParAn'!$C$21</definedName>
    <definedName name="jeudi_15">'NombreJoursOuvrablesParAn'!$E$21</definedName>
    <definedName name="jeudi_15_1">'NombreJoursOuvrablesParAn'!$D$21</definedName>
    <definedName name="Jfr">'[1]Data'!$C$3:$C$12</definedName>
    <definedName name="lundi">'NombreJoursOuvrablesParAn'!$C$18</definedName>
    <definedName name="lundi_15">'NombreJoursOuvrablesParAn'!$E$18</definedName>
    <definedName name="lundi_15_1">'NombreJoursOuvrablesParAn'!$D$18</definedName>
    <definedName name="lundi1">'NombreJoursOuvrablesParAn'!$C$18</definedName>
    <definedName name="mardi">'NombreJoursOuvrablesParAn'!$C$19</definedName>
    <definedName name="mardi_15">'NombreJoursOuvrablesParAn'!$E$19</definedName>
    <definedName name="mardi_15_1">'NombreJoursOuvrablesParAn'!$D$19</definedName>
    <definedName name="mercredi">'NombreJoursOuvrablesParAn'!$C$20</definedName>
    <definedName name="mercredi_15">'NombreJoursOuvrablesParAn'!$E$20</definedName>
    <definedName name="mercredi_15_1">'NombreJoursOuvrablesParAn'!$D$20</definedName>
    <definedName name="MotifVide">'NombreJoursOuvrablesParAn'!$P$2</definedName>
    <definedName name="régime_15j">'NombreJoursOuvrablesParAn'!$E$16</definedName>
    <definedName name="samedi">'NombreJoursOuvrablesParAn'!$C$23</definedName>
    <definedName name="samedi_15">'NombreJoursOuvrablesParAn'!$E$23</definedName>
    <definedName name="samedi_15_1">'NombreJoursOuvrablesParAn'!$D$23</definedName>
    <definedName name="sp">'tous les jours fériés'!$AK$1</definedName>
    <definedName name="StatutSamedi">'NombreJoursOuvrablesParAn'!$D$3</definedName>
    <definedName name="une_minute">#REF!</definedName>
    <definedName name="vendredi">'NombreJoursOuvrablesParAn'!$C$22</definedName>
    <definedName name="vendredi_15">'NombreJoursOuvrablesParAn'!$E$22</definedName>
    <definedName name="vendredi_15_1">'NombreJoursOuvrablesParAn'!$D$22</definedName>
  </definedNames>
  <calcPr fullCalcOnLoad="1"/>
</workbook>
</file>

<file path=xl/comments1.xml><?xml version="1.0" encoding="utf-8"?>
<comments xmlns="http://schemas.openxmlformats.org/spreadsheetml/2006/main">
  <authors>
    <author>J-Marc Stoeffler</author>
  </authors>
  <commentList>
    <comment ref="H2" authorId="0">
      <text>
        <r>
          <rPr>
            <sz val="8"/>
            <rFont val="Tahoma"/>
            <family val="0"/>
          </rPr>
          <t>à saisir dans les 4 lignes des années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pour les régime spéciaux, 
avec 1 jour non travaillé tous les 15 jours
</t>
        </r>
        <r>
          <rPr>
            <sz val="8"/>
            <rFont val="Tahoma"/>
            <family val="2"/>
          </rPr>
          <t>1 jour toutes les 2 semaines :</t>
        </r>
        <r>
          <rPr>
            <sz val="8"/>
            <rFont val="Tahoma"/>
            <family val="0"/>
          </rPr>
          <t xml:space="preserve">
N'importe quelle date travaillée de ce jour
de semaine,  (l'autre est non travaillée)</t>
        </r>
      </text>
    </comment>
    <comment ref="H6" authorId="0">
      <text>
        <r>
          <rPr>
            <b/>
            <sz val="8"/>
            <rFont val="Tahoma"/>
            <family val="0"/>
          </rPr>
          <t>J-Marc Stoeffler:</t>
        </r>
        <r>
          <rPr>
            <sz val="8"/>
            <rFont val="Tahoma"/>
            <family val="0"/>
          </rPr>
          <t xml:space="preserve">
zone de saisie manuelle des journées non travaillées.</t>
        </r>
      </text>
    </comment>
    <comment ref="B3" authorId="0">
      <text>
        <r>
          <rPr>
            <b/>
            <sz val="8"/>
            <rFont val="Tahoma"/>
            <family val="0"/>
          </rPr>
          <t>J-Marc Stoeffler:</t>
        </r>
        <r>
          <rPr>
            <sz val="8"/>
            <rFont val="Tahoma"/>
            <family val="0"/>
          </rPr>
          <t xml:space="preserve">
écrire ici la date de début (supprimer la formule) par défaut c'est il y a 3 ans</t>
        </r>
      </text>
    </comment>
    <comment ref="C3" authorId="0">
      <text>
        <r>
          <rPr>
            <b/>
            <sz val="8"/>
            <rFont val="Tahoma"/>
            <family val="0"/>
          </rPr>
          <t>J-Marc Stoeffler:</t>
        </r>
        <r>
          <rPr>
            <sz val="8"/>
            <rFont val="Tahoma"/>
            <family val="0"/>
          </rPr>
          <t xml:space="preserve">
écrire ici la date de fin
(par défaut, c'est aujourd'hui)</t>
        </r>
      </text>
    </comment>
  </commentList>
</comments>
</file>

<file path=xl/sharedStrings.xml><?xml version="1.0" encoding="utf-8"?>
<sst xmlns="http://schemas.openxmlformats.org/spreadsheetml/2006/main" count="36" uniqueCount="35">
  <si>
    <t>1er janvier</t>
  </si>
  <si>
    <t>Lundi de paques</t>
  </si>
  <si>
    <t>1er mai</t>
  </si>
  <si>
    <t>8 mai</t>
  </si>
  <si>
    <t>ascension</t>
  </si>
  <si>
    <t>Lundi de pentecote</t>
  </si>
  <si>
    <t>14 juillet</t>
  </si>
  <si>
    <t>15 août</t>
  </si>
  <si>
    <t>1er novembre (toussaint)</t>
  </si>
  <si>
    <t>11 novembre</t>
  </si>
  <si>
    <t>noël</t>
  </si>
  <si>
    <t>année</t>
  </si>
  <si>
    <t>samedi</t>
  </si>
  <si>
    <t>jours non travaillés</t>
  </si>
  <si>
    <t>jours réellement travaillés</t>
  </si>
  <si>
    <t>date début</t>
  </si>
  <si>
    <t>date fin</t>
  </si>
  <si>
    <t>jean-marc stoeffler</t>
  </si>
  <si>
    <t>Total Nb jours</t>
  </si>
  <si>
    <t>lundi</t>
  </si>
  <si>
    <t>mardi</t>
  </si>
  <si>
    <t>mercredi</t>
  </si>
  <si>
    <t>jeudi</t>
  </si>
  <si>
    <t>vendredi</t>
  </si>
  <si>
    <t>dimanche</t>
  </si>
  <si>
    <t>début -&gt;</t>
  </si>
  <si>
    <t>fin (liste) -&gt;</t>
  </si>
  <si>
    <t>motifVide-&gt;</t>
  </si>
  <si>
    <t>tous les quinze jours</t>
  </si>
  <si>
    <r>
      <t>calculette sur 30 jours, du nb de jours théoriquement travaillés</t>
    </r>
    <r>
      <rPr>
        <sz val="8"/>
        <rFont val="Arial"/>
        <family val="2"/>
      </rPr>
      <t xml:space="preserve"> (à retrancher en cas d'arrêt maladie) </t>
    </r>
  </si>
  <si>
    <t>1 jour travaillé de la série</t>
  </si>
  <si>
    <t>année  courante :</t>
  </si>
  <si>
    <t>3 dernières années :</t>
  </si>
  <si>
    <t>régime de travail :</t>
  </si>
  <si>
    <t>définition du régime de travail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</si>
</sst>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hh:mm"/>
    <numFmt numFmtId="173" formatCode="[hh]:mm"/>
    <numFmt numFmtId="174" formatCode="d\ &quot;jours&quot;\ [hh]:mm"/>
    <numFmt numFmtId="175" formatCode="d\ &quot;jours&quot;\ [hh]:mm:ss"/>
    <numFmt numFmtId="176" formatCode="\ [hh]&quot;h&quot;mm"/>
    <numFmt numFmtId="177" formatCode="ddd"/>
    <numFmt numFmtId="178" formatCode="dddd\ d\ mmmm\ yyyy"/>
    <numFmt numFmtId="179" formatCode="ddd\ dd\ mmm\ yyyy"/>
    <numFmt numFmtId="180" formatCode="ddd\ dd\ mmm\ yyyy\ hh:mm:ss"/>
    <numFmt numFmtId="181" formatCode="\ d\ hh&quot;h&quot;mm"/>
    <numFmt numFmtId="182" formatCode="d\ &quot;j&quot;\ hh:mm:ss"/>
    <numFmt numFmtId="183" formatCode="\ hh&quot;h&quot;mm"/>
    <numFmt numFmtId="184" formatCode="[h]:mm:ss;@"/>
    <numFmt numFmtId="185" formatCode="[$-F400]h:mm:ss\ AM/PM"/>
    <numFmt numFmtId="186" formatCode="d/m/yy\ h:mm"/>
    <numFmt numFmtId="187" formatCode="&quot;travaillé&quot;;&quot;???&quot;;&quot;non travaillé&quot;"/>
    <numFmt numFmtId="188" formatCode="#,##0&quot; jours&quot;"/>
    <numFmt numFmtId="189" formatCode="[&gt;1]#,##0&quot; jours&quot;;0&quot; jour&quot;"/>
    <numFmt numFmtId="190" formatCode="#,##0&quot; jour(s)&quot;;&quot;??? trop de jours non travaillés&quot;"/>
    <numFmt numFmtId="191" formatCode="yyyy"/>
    <numFmt numFmtId="192" formatCode="[$-40C]dddd\ d\ mmmm\ yyyy"/>
    <numFmt numFmtId="193" formatCode="ddd\ d\ mmm\ yy"/>
    <numFmt numFmtId="194" formatCode="mmm\-yyyy"/>
    <numFmt numFmtId="195" formatCode="\1;\2;\3"/>
    <numFmt numFmtId="196" formatCode="ddd\ d\ mmm\ yyyy"/>
    <numFmt numFmtId="197" formatCode="ddd\ dd/mm/yyyy"/>
    <numFmt numFmtId="198" formatCode="mmmm\ yyyy"/>
    <numFmt numFmtId="199" formatCode="mmm\ yyyy"/>
    <numFmt numFmtId="200" formatCode="General&quot; / 7&quot;"/>
    <numFmt numFmtId="201" formatCode="General&quot; j/ 7&quot;"/>
    <numFmt numFmtId="202" formatCode="0.0"/>
    <numFmt numFmtId="203" formatCode="&quot;version du &quot;ddd\ d\ mmm\ yyyy&quot; à &quot;hh&quot; h &quot;mm"/>
    <numFmt numFmtId="204" formatCode="General&quot; j / 7&quot;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8"/>
      <color indexed="23"/>
      <name val="Arial"/>
      <family val="0"/>
    </font>
    <font>
      <sz val="10"/>
      <color indexed="23"/>
      <name val="Arial"/>
      <family val="2"/>
    </font>
    <font>
      <b/>
      <sz val="12"/>
      <color indexed="9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"/>
      <color indexed="55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sz val="1"/>
      <color indexed="9"/>
      <name val="Arial"/>
      <family val="0"/>
    </font>
    <font>
      <sz val="6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8"/>
      <color indexed="2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dotted">
        <color indexed="55"/>
      </right>
      <top style="thick">
        <color indexed="23"/>
      </top>
      <bottom style="thick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thick">
        <color indexed="23"/>
      </top>
      <bottom style="thick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medium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medium"/>
    </border>
    <border>
      <left style="dotted">
        <color indexed="55"/>
      </left>
      <right style="dotted">
        <color indexed="55"/>
      </right>
      <top style="dotted">
        <color indexed="55"/>
      </top>
      <bottom style="medium"/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medium"/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medium"/>
    </border>
    <border>
      <left>
        <color indexed="63"/>
      </left>
      <right style="medium"/>
      <top style="medium"/>
      <bottom style="dotted">
        <color indexed="55"/>
      </bottom>
    </border>
    <border>
      <left>
        <color indexed="63"/>
      </left>
      <right style="medium"/>
      <top style="dotted">
        <color indexed="55"/>
      </top>
      <bottom style="dotted">
        <color indexed="55"/>
      </bottom>
    </border>
    <border>
      <left>
        <color indexed="63"/>
      </left>
      <right style="medium"/>
      <top style="dotted">
        <color indexed="55"/>
      </top>
      <bottom style="medium"/>
    </border>
    <border>
      <left>
        <color indexed="63"/>
      </left>
      <right style="dotted">
        <color indexed="55"/>
      </right>
      <top style="medium"/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6" fontId="1" fillId="2" borderId="0" xfId="0" applyNumberFormat="1" applyFont="1" applyFill="1" applyAlignment="1" quotePrefix="1">
      <alignment horizontal="center"/>
    </xf>
    <xf numFmtId="16" fontId="1" fillId="2" borderId="0" xfId="0" applyNumberFormat="1" applyFont="1" applyFill="1" applyAlignment="1">
      <alignment horizontal="center"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8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1" fillId="2" borderId="0" xfId="0" applyNumberFormat="1" applyFont="1" applyFill="1" applyAlignment="1" quotePrefix="1">
      <alignment/>
    </xf>
    <xf numFmtId="16" fontId="1" fillId="2" borderId="0" xfId="0" applyNumberFormat="1" applyFont="1" applyFill="1" applyAlignment="1">
      <alignment/>
    </xf>
    <xf numFmtId="178" fontId="0" fillId="0" borderId="1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3" borderId="0" xfId="0" applyFont="1" applyFill="1" applyBorder="1" applyAlignment="1">
      <alignment/>
    </xf>
    <xf numFmtId="0" fontId="0" fillId="0" borderId="2" xfId="0" applyBorder="1" applyAlignment="1">
      <alignment/>
    </xf>
    <xf numFmtId="1" fontId="1" fillId="0" borderId="3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 shrinkToFi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5" fillId="0" borderId="4" xfId="0" applyNumberFormat="1" applyFont="1" applyBorder="1" applyAlignment="1">
      <alignment horizontal="center" wrapText="1"/>
    </xf>
    <xf numFmtId="0" fontId="0" fillId="0" borderId="0" xfId="0" applyNumberFormat="1" applyAlignment="1">
      <alignment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 horizontal="right"/>
    </xf>
    <xf numFmtId="0" fontId="4" fillId="0" borderId="0" xfId="0" applyFont="1" applyAlignment="1">
      <alignment/>
    </xf>
    <xf numFmtId="179" fontId="0" fillId="5" borderId="10" xfId="0" applyNumberFormat="1" applyFill="1" applyBorder="1" applyAlignment="1" applyProtection="1">
      <alignment horizontal="center"/>
      <protection locked="0"/>
    </xf>
    <xf numFmtId="189" fontId="4" fillId="0" borderId="10" xfId="0" applyNumberFormat="1" applyFont="1" applyBorder="1" applyAlignment="1">
      <alignment horizontal="center"/>
    </xf>
    <xf numFmtId="189" fontId="6" fillId="6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89" fontId="4" fillId="0" borderId="13" xfId="0" applyNumberFormat="1" applyFont="1" applyBorder="1" applyAlignment="1">
      <alignment horizontal="center"/>
    </xf>
    <xf numFmtId="189" fontId="6" fillId="6" borderId="13" xfId="0" applyNumberFormat="1" applyFont="1" applyFill="1" applyBorder="1" applyAlignment="1">
      <alignment horizontal="center"/>
    </xf>
    <xf numFmtId="189" fontId="1" fillId="2" borderId="13" xfId="0" applyNumberFormat="1" applyFont="1" applyFill="1" applyBorder="1" applyAlignment="1" applyProtection="1">
      <alignment horizontal="center"/>
      <protection locked="0"/>
    </xf>
    <xf numFmtId="190" fontId="3" fillId="0" borderId="13" xfId="0" applyNumberFormat="1" applyFont="1" applyBorder="1" applyAlignment="1">
      <alignment horizontal="center" shrinkToFit="1"/>
    </xf>
    <xf numFmtId="179" fontId="1" fillId="2" borderId="14" xfId="0" applyNumberFormat="1" applyFont="1" applyFill="1" applyBorder="1" applyAlignment="1" applyProtection="1">
      <alignment horizontal="center"/>
      <protection locked="0"/>
    </xf>
    <xf numFmtId="179" fontId="1" fillId="2" borderId="10" xfId="0" applyNumberFormat="1" applyFont="1" applyFill="1" applyBorder="1" applyAlignment="1" applyProtection="1">
      <alignment horizontal="center" shrinkToFit="1"/>
      <protection locked="0"/>
    </xf>
    <xf numFmtId="189" fontId="3" fillId="0" borderId="10" xfId="0" applyNumberFormat="1" applyFont="1" applyBorder="1" applyAlignment="1">
      <alignment horizontal="center" shrinkToFit="1"/>
    </xf>
    <xf numFmtId="0" fontId="0" fillId="0" borderId="4" xfId="0" applyBorder="1" applyAlignment="1">
      <alignment/>
    </xf>
    <xf numFmtId="0" fontId="0" fillId="7" borderId="8" xfId="0" applyFill="1" applyBorder="1" applyAlignment="1">
      <alignment/>
    </xf>
    <xf numFmtId="0" fontId="5" fillId="0" borderId="0" xfId="0" applyFont="1" applyBorder="1" applyAlignment="1">
      <alignment horizontal="left" shrinkToFit="1"/>
    </xf>
    <xf numFmtId="199" fontId="1" fillId="0" borderId="15" xfId="0" applyNumberFormat="1" applyFont="1" applyBorder="1" applyAlignment="1">
      <alignment horizontal="center" shrinkToFit="1"/>
    </xf>
    <xf numFmtId="199" fontId="0" fillId="0" borderId="0" xfId="0" applyNumberFormat="1" applyAlignment="1">
      <alignment shrinkToFit="1"/>
    </xf>
    <xf numFmtId="0" fontId="0" fillId="0" borderId="8" xfId="0" applyBorder="1" applyAlignment="1" applyProtection="1">
      <alignment/>
      <protection locked="0"/>
    </xf>
    <xf numFmtId="197" fontId="11" fillId="3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196" fontId="1" fillId="2" borderId="4" xfId="0" applyNumberFormat="1" applyFont="1" applyFill="1" applyBorder="1" applyAlignment="1">
      <alignment shrinkToFit="1"/>
    </xf>
    <xf numFmtId="0" fontId="0" fillId="0" borderId="0" xfId="0" applyBorder="1" applyAlignment="1">
      <alignment shrinkToFit="1"/>
    </xf>
    <xf numFmtId="196" fontId="0" fillId="3" borderId="0" xfId="0" applyNumberFormat="1" applyFill="1" applyBorder="1" applyAlignment="1">
      <alignment shrinkToFit="1"/>
    </xf>
    <xf numFmtId="196" fontId="0" fillId="3" borderId="6" xfId="0" applyNumberFormat="1" applyFill="1" applyBorder="1" applyAlignment="1">
      <alignment shrinkToFit="1"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2" xfId="0" applyNumberFormat="1" applyBorder="1" applyAlignment="1">
      <alignment/>
    </xf>
    <xf numFmtId="0" fontId="3" fillId="0" borderId="16" xfId="0" applyFont="1" applyBorder="1" applyAlignment="1">
      <alignment/>
    </xf>
    <xf numFmtId="196" fontId="1" fillId="2" borderId="6" xfId="0" applyNumberFormat="1" applyFont="1" applyFill="1" applyBorder="1" applyAlignment="1">
      <alignment shrinkToFit="1"/>
    </xf>
    <xf numFmtId="0" fontId="10" fillId="8" borderId="0" xfId="0" applyFont="1" applyFill="1" applyBorder="1" applyAlignment="1" applyProtection="1">
      <alignment/>
      <protection locked="0"/>
    </xf>
    <xf numFmtId="196" fontId="8" fillId="0" borderId="17" xfId="0" applyNumberFormat="1" applyFont="1" applyBorder="1" applyAlignment="1">
      <alignment shrinkToFit="1"/>
    </xf>
    <xf numFmtId="196" fontId="8" fillId="0" borderId="18" xfId="0" applyNumberFormat="1" applyFont="1" applyBorder="1" applyAlignment="1">
      <alignment shrinkToFit="1"/>
    </xf>
    <xf numFmtId="196" fontId="8" fillId="0" borderId="19" xfId="0" applyNumberFormat="1" applyFont="1" applyBorder="1" applyAlignment="1">
      <alignment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9" fontId="0" fillId="0" borderId="0" xfId="0" applyNumberFormat="1" applyBorder="1" applyAlignment="1">
      <alignment shrinkToFit="1"/>
    </xf>
    <xf numFmtId="199" fontId="0" fillId="0" borderId="24" xfId="0" applyNumberFormat="1" applyBorder="1" applyAlignment="1">
      <alignment shrinkToFi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189" fontId="6" fillId="6" borderId="26" xfId="0" applyNumberFormat="1" applyFont="1" applyFill="1" applyBorder="1" applyAlignment="1">
      <alignment horizontal="center"/>
    </xf>
    <xf numFmtId="189" fontId="1" fillId="2" borderId="26" xfId="0" applyNumberFormat="1" applyFont="1" applyFill="1" applyBorder="1" applyAlignment="1" applyProtection="1">
      <alignment horizontal="center"/>
      <protection locked="0"/>
    </xf>
    <xf numFmtId="14" fontId="0" fillId="0" borderId="27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89" fontId="6" fillId="6" borderId="15" xfId="0" applyNumberFormat="1" applyFont="1" applyFill="1" applyBorder="1" applyAlignment="1">
      <alignment horizontal="center"/>
    </xf>
    <xf numFmtId="189" fontId="1" fillId="2" borderId="15" xfId="0" applyNumberFormat="1" applyFont="1" applyFill="1" applyBorder="1" applyAlignment="1" applyProtection="1">
      <alignment horizontal="center"/>
      <protection locked="0"/>
    </xf>
    <xf numFmtId="14" fontId="0" fillId="0" borderId="28" xfId="0" applyNumberForma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89" fontId="6" fillId="6" borderId="29" xfId="0" applyNumberFormat="1" applyFont="1" applyFill="1" applyBorder="1" applyAlignment="1">
      <alignment horizontal="center"/>
    </xf>
    <xf numFmtId="189" fontId="1" fillId="2" borderId="29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Alignment="1">
      <alignment/>
    </xf>
    <xf numFmtId="179" fontId="0" fillId="0" borderId="0" xfId="0" applyNumberFormat="1" applyBorder="1" applyAlignment="1">
      <alignment horizontal="center"/>
    </xf>
    <xf numFmtId="0" fontId="12" fillId="3" borderId="2" xfId="0" applyFont="1" applyFill="1" applyBorder="1" applyAlignment="1">
      <alignment/>
    </xf>
    <xf numFmtId="0" fontId="13" fillId="9" borderId="30" xfId="0" applyFont="1" applyFill="1" applyBorder="1" applyAlignment="1">
      <alignment shrinkToFit="1"/>
    </xf>
    <xf numFmtId="190" fontId="3" fillId="0" borderId="31" xfId="0" applyNumberFormat="1" applyFont="1" applyBorder="1" applyAlignment="1">
      <alignment horizontal="center" shrinkToFit="1"/>
    </xf>
    <xf numFmtId="190" fontId="3" fillId="0" borderId="12" xfId="0" applyNumberFormat="1" applyFont="1" applyBorder="1" applyAlignment="1">
      <alignment horizontal="center" shrinkToFit="1"/>
    </xf>
    <xf numFmtId="190" fontId="3" fillId="0" borderId="32" xfId="0" applyNumberFormat="1" applyFont="1" applyBorder="1" applyAlignment="1">
      <alignment horizontal="center" shrinkToFit="1"/>
    </xf>
    <xf numFmtId="0" fontId="13" fillId="0" borderId="33" xfId="0" applyFont="1" applyBorder="1" applyAlignment="1">
      <alignment shrinkToFit="1"/>
    </xf>
    <xf numFmtId="0" fontId="13" fillId="0" borderId="34" xfId="0" applyFont="1" applyBorder="1" applyAlignment="1">
      <alignment shrinkToFit="1"/>
    </xf>
    <xf numFmtId="0" fontId="13" fillId="0" borderId="35" xfId="0" applyFont="1" applyBorder="1" applyAlignment="1">
      <alignment shrinkToFit="1"/>
    </xf>
    <xf numFmtId="189" fontId="4" fillId="0" borderId="36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9" fontId="4" fillId="0" borderId="37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10" borderId="10" xfId="0" applyFill="1" applyBorder="1" applyAlignment="1">
      <alignment horizontal="center"/>
    </xf>
    <xf numFmtId="202" fontId="14" fillId="9" borderId="0" xfId="0" applyNumberFormat="1" applyFont="1" applyFill="1" applyAlignment="1">
      <alignment shrinkToFit="1"/>
    </xf>
    <xf numFmtId="0" fontId="15" fillId="0" borderId="0" xfId="0" applyNumberFormat="1" applyFont="1" applyBorder="1" applyAlignment="1">
      <alignment shrinkToFit="1"/>
    </xf>
    <xf numFmtId="204" fontId="1" fillId="0" borderId="38" xfId="0" applyNumberFormat="1" applyFont="1" applyBorder="1" applyAlignment="1">
      <alignment horizontal="center"/>
    </xf>
    <xf numFmtId="189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8" fillId="0" borderId="0" xfId="0" applyFont="1" applyAlignment="1">
      <alignment shrinkToFit="1"/>
    </xf>
    <xf numFmtId="0" fontId="8" fillId="0" borderId="23" xfId="0" applyFont="1" applyBorder="1" applyAlignment="1">
      <alignment shrinkToFit="1"/>
    </xf>
    <xf numFmtId="196" fontId="8" fillId="9" borderId="17" xfId="0" applyNumberFormat="1" applyFont="1" applyFill="1" applyBorder="1" applyAlignment="1">
      <alignment shrinkToFit="1"/>
    </xf>
    <xf numFmtId="0" fontId="8" fillId="0" borderId="0" xfId="0" applyFont="1" applyBorder="1" applyAlignment="1">
      <alignment shrinkToFit="1"/>
    </xf>
    <xf numFmtId="0" fontId="8" fillId="0" borderId="24" xfId="0" applyFont="1" applyBorder="1" applyAlignment="1">
      <alignment shrinkToFit="1"/>
    </xf>
    <xf numFmtId="0" fontId="0" fillId="0" borderId="0" xfId="0" applyAlignment="1">
      <alignment shrinkToFit="1"/>
    </xf>
    <xf numFmtId="196" fontId="8" fillId="9" borderId="18" xfId="0" applyNumberFormat="1" applyFont="1" applyFill="1" applyBorder="1" applyAlignment="1">
      <alignment shrinkToFit="1"/>
    </xf>
    <xf numFmtId="196" fontId="8" fillId="9" borderId="19" xfId="0" applyNumberFormat="1" applyFont="1" applyFill="1" applyBorder="1" applyAlignment="1">
      <alignment shrinkToFit="1"/>
    </xf>
    <xf numFmtId="0" fontId="0" fillId="0" borderId="39" xfId="0" applyBorder="1" applyAlignment="1">
      <alignment shrinkToFit="1"/>
    </xf>
    <xf numFmtId="0" fontId="0" fillId="0" borderId="40" xfId="0" applyBorder="1" applyAlignment="1">
      <alignment shrinkToFit="1"/>
    </xf>
    <xf numFmtId="0" fontId="0" fillId="0" borderId="41" xfId="0" applyBorder="1" applyAlignment="1">
      <alignment shrinkToFit="1"/>
    </xf>
    <xf numFmtId="189" fontId="9" fillId="11" borderId="10" xfId="0" applyNumberFormat="1" applyFont="1" applyFill="1" applyBorder="1" applyAlignment="1" applyProtection="1">
      <alignment horizontal="center"/>
      <protection/>
    </xf>
    <xf numFmtId="203" fontId="4" fillId="3" borderId="0" xfId="0" applyNumberFormat="1" applyFont="1" applyFill="1" applyBorder="1" applyAlignment="1">
      <alignment shrinkToFit="1"/>
    </xf>
    <xf numFmtId="0" fontId="18" fillId="3" borderId="12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8" fillId="3" borderId="30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79" fontId="0" fillId="0" borderId="13" xfId="0" applyNumberForma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5">
    <dxf>
      <fill>
        <patternFill patternType="gray0625">
          <bgColor rgb="FFFF99CC"/>
        </patternFill>
      </fill>
      <border/>
    </dxf>
    <dxf>
      <font>
        <color rgb="FFFF99CC"/>
      </font>
      <fill>
        <patternFill>
          <bgColor rgb="FFFF99CC"/>
        </patternFill>
      </fill>
      <border/>
    </dxf>
    <dxf>
      <font>
        <b/>
        <i val="0"/>
        <color rgb="FF008000"/>
      </font>
      <fill>
        <patternFill patternType="solid">
          <bgColor rgb="FFFF99CC"/>
        </patternFill>
      </fill>
      <border/>
    </dxf>
    <dxf>
      <font>
        <b/>
        <i val="0"/>
        <color rgb="FFFF0000"/>
      </font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339966"/>
        </patternFill>
      </fill>
      <border/>
    </dxf>
    <dxf>
      <fill>
        <patternFill>
          <bgColor rgb="FFFFFFFF"/>
        </patternFill>
      </fill>
      <border/>
    </dxf>
    <dxf>
      <font>
        <b/>
        <i val="0"/>
      </font>
      <fill>
        <patternFill>
          <bgColor rgb="FFFFCC99"/>
        </patternFill>
      </fill>
      <border/>
    </dxf>
    <dxf>
      <fill>
        <patternFill>
          <bgColor rgb="FFFF00FF"/>
        </patternFill>
      </fill>
      <border/>
    </dxf>
    <dxf>
      <font>
        <b val="0"/>
        <i val="0"/>
      </font>
      <fill>
        <patternFill>
          <bgColor rgb="FFFFCC99"/>
        </patternFill>
      </fill>
      <border/>
    </dxf>
    <dxf>
      <font>
        <color rgb="FFFFCC99"/>
      </font>
      <fill>
        <patternFill>
          <bgColor rgb="FFFFCC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6600"/>
        </patternFill>
      </fill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27</xdr:row>
      <xdr:rowOff>9525</xdr:rowOff>
    </xdr:from>
    <xdr:to>
      <xdr:col>8</xdr:col>
      <xdr:colOff>1133475</xdr:colOff>
      <xdr:row>40</xdr:row>
      <xdr:rowOff>123825</xdr:rowOff>
    </xdr:to>
    <xdr:pic>
      <xdr:nvPicPr>
        <xdr:cNvPr id="1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914900"/>
          <a:ext cx="3867150" cy="22193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</xdr:pic>
    <xdr:clientData/>
  </xdr:twoCellAnchor>
  <xdr:twoCellAnchor editAs="absolute">
    <xdr:from>
      <xdr:col>6</xdr:col>
      <xdr:colOff>314325</xdr:colOff>
      <xdr:row>25</xdr:row>
      <xdr:rowOff>76200</xdr:rowOff>
    </xdr:from>
    <xdr:to>
      <xdr:col>8</xdr:col>
      <xdr:colOff>847725</xdr:colOff>
      <xdr:row>26</xdr:row>
      <xdr:rowOff>123825</xdr:rowOff>
    </xdr:to>
    <xdr:sp>
      <xdr:nvSpPr>
        <xdr:cNvPr id="2" name="TextBox 125"/>
        <xdr:cNvSpPr txBox="1">
          <a:spLocks noChangeArrowheads="1"/>
        </xdr:cNvSpPr>
      </xdr:nvSpPr>
      <xdr:spPr>
        <a:xfrm>
          <a:off x="5114925" y="4657725"/>
          <a:ext cx="2686050" cy="2095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exemple de temps travaillé à temps partiel</a:t>
          </a:r>
        </a:p>
      </xdr:txBody>
    </xdr:sp>
    <xdr:clientData/>
  </xdr:twoCellAnchor>
  <xdr:twoCellAnchor>
    <xdr:from>
      <xdr:col>6</xdr:col>
      <xdr:colOff>847725</xdr:colOff>
      <xdr:row>19</xdr:row>
      <xdr:rowOff>104775</xdr:rowOff>
    </xdr:from>
    <xdr:to>
      <xdr:col>8</xdr:col>
      <xdr:colOff>133350</xdr:colOff>
      <xdr:row>33</xdr:row>
      <xdr:rowOff>85725</xdr:rowOff>
    </xdr:to>
    <xdr:sp>
      <xdr:nvSpPr>
        <xdr:cNvPr id="3" name="Line 126"/>
        <xdr:cNvSpPr>
          <a:spLocks/>
        </xdr:cNvSpPr>
      </xdr:nvSpPr>
      <xdr:spPr>
        <a:xfrm>
          <a:off x="5648325" y="3714750"/>
          <a:ext cx="143827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dicateurs_ED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Menu"/>
      <sheetName val="Calcul"/>
      <sheetName val="Volumetrie"/>
      <sheetName val="Tableaux"/>
      <sheetName val="Extract Diu"/>
      <sheetName val="Extract Arch+dri"/>
      <sheetName val="Extract Dim"/>
      <sheetName val="Extract OS400"/>
      <sheetName val="DRI closes"/>
      <sheetName val="Data"/>
      <sheetName val="Historic"/>
      <sheetName val="Tab_Resp"/>
      <sheetName val="Tab_F-O"/>
      <sheetName val="Parms"/>
      <sheetName val="Calendrier"/>
    </sheetNames>
    <sheetDataSet>
      <sheetData sheetId="10">
        <row r="3">
          <cell r="C3">
            <v>38718</v>
          </cell>
        </row>
        <row r="4">
          <cell r="C4">
            <v>38824</v>
          </cell>
        </row>
        <row r="5">
          <cell r="C5">
            <v>38838</v>
          </cell>
        </row>
        <row r="6">
          <cell r="C6">
            <v>38845</v>
          </cell>
        </row>
        <row r="7">
          <cell r="C7">
            <v>38862</v>
          </cell>
        </row>
        <row r="8">
          <cell r="C8">
            <v>38872</v>
          </cell>
        </row>
        <row r="9">
          <cell r="C9">
            <v>38912</v>
          </cell>
        </row>
        <row r="10">
          <cell r="C10">
            <v>38944</v>
          </cell>
        </row>
        <row r="11">
          <cell r="C11">
            <v>39022</v>
          </cell>
        </row>
        <row r="12">
          <cell r="C12">
            <v>39032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P54"/>
  <sheetViews>
    <sheetView showGridLines="0" tabSelected="1" workbookViewId="0" topLeftCell="A1">
      <selection activeCell="M16" sqref="M16"/>
    </sheetView>
  </sheetViews>
  <sheetFormatPr defaultColWidth="11.421875" defaultRowHeight="12.75"/>
  <cols>
    <col min="1" max="1" width="2.28125" style="0" customWidth="1"/>
    <col min="2" max="2" width="18.8515625" style="0" customWidth="1"/>
    <col min="3" max="3" width="15.28125" style="0" customWidth="1"/>
    <col min="4" max="4" width="20.28125" style="0" customWidth="1"/>
    <col min="5" max="5" width="1.421875" style="0" customWidth="1"/>
    <col min="6" max="6" width="13.8515625" style="0" customWidth="1"/>
    <col min="7" max="7" width="18.00390625" style="0" bestFit="1" customWidth="1"/>
    <col min="8" max="8" width="14.28125" style="0" customWidth="1"/>
    <col min="9" max="9" width="22.28125" style="0" customWidth="1"/>
    <col min="10" max="10" width="3.00390625" style="0" customWidth="1"/>
  </cols>
  <sheetData>
    <row r="1" spans="2:9" ht="8.25" customHeight="1">
      <c r="B1" s="8"/>
      <c r="C1" s="8"/>
      <c r="D1" s="8"/>
      <c r="E1" s="8"/>
      <c r="F1" s="9"/>
      <c r="G1" s="10"/>
      <c r="H1" s="10"/>
      <c r="I1" s="11"/>
    </row>
    <row r="2" spans="2:16" ht="26.25" thickBot="1">
      <c r="B2" s="26" t="s">
        <v>15</v>
      </c>
      <c r="C2" s="27" t="s">
        <v>16</v>
      </c>
      <c r="D2" s="27" t="s">
        <v>12</v>
      </c>
      <c r="E2" s="27"/>
      <c r="F2" s="34" t="s">
        <v>18</v>
      </c>
      <c r="G2" s="28" t="str">
        <f>"Nb jour(s)  "&amp;IF(samedi,"ouvré(s)","ouvrable(s)")</f>
        <v>Nb jour(s)  ouvrable(s)</v>
      </c>
      <c r="H2" s="27" t="s">
        <v>13</v>
      </c>
      <c r="I2" s="27" t="s">
        <v>14</v>
      </c>
      <c r="J2" s="31"/>
      <c r="O2" t="s">
        <v>27</v>
      </c>
      <c r="P2" t="str">
        <f>"***"</f>
        <v>***</v>
      </c>
    </row>
    <row r="3" spans="2:10" ht="19.5" thickBot="1" thickTop="1">
      <c r="B3" s="52">
        <f>DATE(YEAR(DateFin)-3,MONTH(DateFin),DAY(DateFin))</f>
        <v>39855</v>
      </c>
      <c r="C3" s="53">
        <f ca="1">TODAY()</f>
        <v>40950</v>
      </c>
      <c r="D3" s="41" t="str">
        <f>IF(samedi,"travaillé","non travaillé")</f>
        <v>non travaillé</v>
      </c>
      <c r="E3" s="118"/>
      <c r="F3" s="42">
        <f>ROUND(C3+"23:59"-B3,0)</f>
        <v>1096</v>
      </c>
      <c r="G3" s="43">
        <f ca="1">IF(NOW(),joursouvrables(B3,C3+"23:59"),"")</f>
        <v>764</v>
      </c>
      <c r="H3" s="135">
        <f>SUMIF(J6:J11,TRUE,H6:H11)</f>
        <v>0</v>
      </c>
      <c r="I3" s="54">
        <f>G3-H3</f>
        <v>764</v>
      </c>
      <c r="J3" s="44"/>
    </row>
    <row r="4" spans="2:10" ht="13.5" thickTop="1">
      <c r="B4" s="25"/>
      <c r="C4" s="23"/>
      <c r="D4" s="23"/>
      <c r="E4" s="23"/>
      <c r="F4" s="23"/>
      <c r="G4" s="23"/>
      <c r="H4" s="23"/>
      <c r="I4" s="23"/>
      <c r="J4" s="32"/>
    </row>
    <row r="5" spans="2:10" ht="18.75" customHeight="1">
      <c r="B5" s="104" t="s">
        <v>31</v>
      </c>
      <c r="C5" s="23"/>
      <c r="D5" s="23"/>
      <c r="E5" s="23"/>
      <c r="F5" s="23"/>
      <c r="G5" s="122">
        <f>SUM(G6:G11)</f>
        <v>764</v>
      </c>
      <c r="H5" s="23"/>
      <c r="I5" s="23"/>
      <c r="J5" s="32"/>
    </row>
    <row r="6" spans="2:10" ht="18">
      <c r="B6" s="45">
        <f>MAX(DATE(YEAR(C6),1,1),DateDebut)</f>
        <v>40909</v>
      </c>
      <c r="C6" s="143">
        <f>C3</f>
        <v>40950</v>
      </c>
      <c r="D6" s="46">
        <f>YEAR(C6)</f>
        <v>2012</v>
      </c>
      <c r="E6" s="47"/>
      <c r="F6" s="48">
        <f>ROUND(C6+"23:59"-B6,0)</f>
        <v>42</v>
      </c>
      <c r="G6" s="49">
        <f ca="1">IF(NOW(),joursouvrables(B6,C6+"23:59"),"???")</f>
        <v>30</v>
      </c>
      <c r="H6" s="50"/>
      <c r="I6" s="51">
        <f>G6-H6</f>
        <v>30</v>
      </c>
      <c r="J6" s="105" t="b">
        <f>B6&lt;&gt;MotifVide</f>
        <v>1</v>
      </c>
    </row>
    <row r="7" spans="2:10" ht="5.25" customHeight="1">
      <c r="B7" s="86"/>
      <c r="C7" s="103"/>
      <c r="D7" s="103"/>
      <c r="E7" s="103"/>
      <c r="F7" s="103"/>
      <c r="G7" s="103"/>
      <c r="H7" s="103"/>
      <c r="I7" s="103"/>
      <c r="J7" s="103"/>
    </row>
    <row r="8" ht="13.5" thickBot="1">
      <c r="B8" s="102" t="s">
        <v>32</v>
      </c>
    </row>
    <row r="9" spans="1:10" ht="18">
      <c r="A9" s="40"/>
      <c r="B9" s="87">
        <f>IF(YEAR(DateDebut)&lt;=D9,MAX(DateDebut,DATE(D9,1,1)),MotifVide)</f>
        <v>40544</v>
      </c>
      <c r="C9" s="88">
        <f>IF(B9=MotifVide,MotifVide,B6-1)</f>
        <v>40908</v>
      </c>
      <c r="D9" s="89">
        <f>D6-1</f>
        <v>2011</v>
      </c>
      <c r="E9" s="115"/>
      <c r="F9" s="112">
        <f>IF(B9=MotifVide,MotifVide,ROUND(C9+"23:59"-B9,0))</f>
        <v>365</v>
      </c>
      <c r="G9" s="90">
        <f ca="1">IF(B9=MotifVide,MotifVide,IF(NOW(),joursouvrables(B9,C9+"23:59"),"???"))</f>
        <v>254</v>
      </c>
      <c r="H9" s="91"/>
      <c r="I9" s="106">
        <f>IF(B9=MotifVide,MotifVide,G9-H9)</f>
        <v>254</v>
      </c>
      <c r="J9" s="109" t="b">
        <f>B9&lt;&gt;MotifVide</f>
        <v>1</v>
      </c>
    </row>
    <row r="10" spans="1:10" ht="18">
      <c r="A10" s="40"/>
      <c r="B10" s="92">
        <f>IF(YEAR(DateDebut)&lt;=D10,MAX(DateDebut,DATE(D10,1,1)),MotifVide)</f>
        <v>40179</v>
      </c>
      <c r="C10" s="93">
        <f>IF(B10=MotifVide,MotifVide,B9-1)</f>
        <v>40543</v>
      </c>
      <c r="D10" s="94">
        <f>D9-1</f>
        <v>2010</v>
      </c>
      <c r="E10" s="116"/>
      <c r="F10" s="113">
        <f>IF(B10=MotifVide,MotifVide,ROUND(C10+"23:59"-B10,0))</f>
        <v>365</v>
      </c>
      <c r="G10" s="95">
        <f ca="1">IF(B10=MotifVide,MotifVide,IF(NOW(),joursouvrables(B10,C10+"23:59"),"???"))</f>
        <v>255</v>
      </c>
      <c r="H10" s="96"/>
      <c r="I10" s="107">
        <f>IF(B10=MotifVide,MotifVide,G10-H10)</f>
        <v>255</v>
      </c>
      <c r="J10" s="110" t="b">
        <f>B10&lt;&gt;MotifVide</f>
        <v>1</v>
      </c>
    </row>
    <row r="11" spans="1:10" ht="18.75" thickBot="1">
      <c r="A11" s="40"/>
      <c r="B11" s="97">
        <f>IF(YEAR(DateDebut)&lt;=D11,MAX(DateDebut,DATE(D11,1,1)),MotifVide)</f>
        <v>39855</v>
      </c>
      <c r="C11" s="98">
        <f>IF(B11=MotifVide,MotifVide,B10-1)</f>
        <v>40178</v>
      </c>
      <c r="D11" s="99">
        <f>D10-1</f>
        <v>2009</v>
      </c>
      <c r="E11" s="117"/>
      <c r="F11" s="114">
        <f>IF(B11=MotifVide,MotifVide,ROUND(C11+"23:59"-B11,0))</f>
        <v>324</v>
      </c>
      <c r="G11" s="100">
        <f ca="1">IF(B11=MotifVide,MotifVide,IF(NOW(),joursouvrables(B11,C11+"23:59"),"???"))</f>
        <v>225</v>
      </c>
      <c r="H11" s="101"/>
      <c r="I11" s="108">
        <f>IF(B11=MotifVide,MotifVide,G11-H11)</f>
        <v>225</v>
      </c>
      <c r="J11" s="111" t="b">
        <f>B11&lt;&gt;MotifVide</f>
        <v>1</v>
      </c>
    </row>
    <row r="14" spans="2:10" ht="15.75">
      <c r="B14" s="137" t="s">
        <v>34</v>
      </c>
      <c r="C14" s="138"/>
      <c r="D14" s="138"/>
      <c r="E14" s="139"/>
      <c r="F14" s="62"/>
      <c r="G14" s="23"/>
      <c r="H14" s="23"/>
      <c r="I14" s="23"/>
      <c r="J14" s="23"/>
    </row>
    <row r="15" spans="2:6" ht="13.5" thickBot="1">
      <c r="B15" s="38"/>
      <c r="C15" s="55"/>
      <c r="D15" s="55"/>
      <c r="E15" s="31"/>
      <c r="F15" s="62"/>
    </row>
    <row r="16" spans="2:6" ht="13.5" thickBot="1">
      <c r="B16" s="39" t="s">
        <v>33</v>
      </c>
      <c r="C16" s="121">
        <f>SUM(A18:A24)</f>
        <v>5</v>
      </c>
      <c r="D16" s="23" t="s">
        <v>28</v>
      </c>
      <c r="E16" s="56" t="b">
        <f>AND(OR(lundi_15,mardi_15,mercredi_15,jeudi_15,vendredi_15,samedi_15,dimanche_15),SUM(D18:D24)&gt;0)</f>
        <v>0</v>
      </c>
      <c r="F16" s="62"/>
    </row>
    <row r="17" spans="2:6" ht="12.75">
      <c r="B17" s="25"/>
      <c r="C17" s="23"/>
      <c r="D17" s="57" t="s">
        <v>30</v>
      </c>
      <c r="E17" s="63"/>
      <c r="F17" s="62"/>
    </row>
    <row r="18" spans="1:6" ht="12.75">
      <c r="A18" s="119">
        <f>C18*1+IF(D18&gt;30000,-0.5,0)*C18</f>
        <v>1</v>
      </c>
      <c r="B18" s="39" t="s">
        <v>19</v>
      </c>
      <c r="C18" s="74" t="b">
        <v>1</v>
      </c>
      <c r="D18" s="61"/>
      <c r="E18" s="60" t="b">
        <f>AND(C18,MOD(D18,7)=2)</f>
        <v>0</v>
      </c>
      <c r="F18" s="64"/>
    </row>
    <row r="19" spans="1:6" ht="12.75">
      <c r="A19" s="119">
        <f aca="true" t="shared" si="0" ref="A19:A24">C19*1+IF(D19&gt;30000,-0.5,0)*C19</f>
        <v>1</v>
      </c>
      <c r="B19" s="39" t="s">
        <v>20</v>
      </c>
      <c r="C19" s="74" t="b">
        <v>1</v>
      </c>
      <c r="D19" s="61"/>
      <c r="E19" s="60" t="b">
        <f>AND(C19,MOD(D19,7)=3)</f>
        <v>0</v>
      </c>
      <c r="F19" s="64"/>
    </row>
    <row r="20" spans="1:6" ht="12.75">
      <c r="A20" s="119">
        <f t="shared" si="0"/>
        <v>1</v>
      </c>
      <c r="B20" s="39" t="s">
        <v>21</v>
      </c>
      <c r="C20" s="74" t="b">
        <v>1</v>
      </c>
      <c r="D20" s="61"/>
      <c r="E20" s="60" t="b">
        <f>AND(C20,MOD(D20,7)=4)</f>
        <v>0</v>
      </c>
      <c r="F20" s="64"/>
    </row>
    <row r="21" spans="1:6" ht="12.75">
      <c r="A21" s="119">
        <f t="shared" si="0"/>
        <v>1</v>
      </c>
      <c r="B21" s="39" t="s">
        <v>22</v>
      </c>
      <c r="C21" s="74" t="b">
        <v>1</v>
      </c>
      <c r="D21" s="61"/>
      <c r="E21" s="60" t="b">
        <f>AND(C21,MOD(D21,7)=5)</f>
        <v>0</v>
      </c>
      <c r="F21" s="64"/>
    </row>
    <row r="22" spans="1:6" ht="12.75">
      <c r="A22" s="119">
        <f t="shared" si="0"/>
        <v>1</v>
      </c>
      <c r="B22" s="39" t="s">
        <v>23</v>
      </c>
      <c r="C22" s="74" t="b">
        <v>1</v>
      </c>
      <c r="D22" s="61"/>
      <c r="E22" s="60" t="b">
        <f>AND(C22,MOD(D22,7)=6)</f>
        <v>0</v>
      </c>
      <c r="F22" s="64"/>
    </row>
    <row r="23" spans="1:6" ht="12.75">
      <c r="A23" s="119">
        <f t="shared" si="0"/>
        <v>0</v>
      </c>
      <c r="B23" s="39" t="s">
        <v>12</v>
      </c>
      <c r="C23" s="74" t="b">
        <v>0</v>
      </c>
      <c r="D23" s="61"/>
      <c r="E23" s="60" t="b">
        <f>AND(C23,D23&gt;30000,MOD(D23,7)=0)</f>
        <v>0</v>
      </c>
      <c r="F23" s="64"/>
    </row>
    <row r="24" spans="1:6" ht="12.75">
      <c r="A24" s="119">
        <f t="shared" si="0"/>
        <v>0</v>
      </c>
      <c r="B24" s="39" t="s">
        <v>24</v>
      </c>
      <c r="C24" s="74" t="b">
        <v>0</v>
      </c>
      <c r="D24" s="61"/>
      <c r="E24" s="60" t="b">
        <f>AND(C24,MOD(D24,7)=1)</f>
        <v>0</v>
      </c>
      <c r="F24" s="64"/>
    </row>
    <row r="25" spans="2:9" ht="12.75">
      <c r="B25" s="29"/>
      <c r="C25" s="30"/>
      <c r="D25" s="30"/>
      <c r="E25" s="33"/>
      <c r="F25" s="23"/>
      <c r="G25" s="24" t="s">
        <v>17</v>
      </c>
      <c r="H25" s="136">
        <v>40581.568125</v>
      </c>
      <c r="I25" s="136"/>
    </row>
    <row r="26" spans="5:7" ht="12.75">
      <c r="E26" s="23"/>
      <c r="F26" s="23"/>
      <c r="G26" s="123" t="str">
        <f ca="1">CELL("nomfichier",A1)</f>
        <v>E:\outils\outils excel\[Calcul jours travaillés sur 3 années.xls]NombreJoursOuvrablesParAn</v>
      </c>
    </row>
    <row r="27" spans="5:6" ht="12.75">
      <c r="E27" s="23"/>
      <c r="F27" s="23"/>
    </row>
    <row r="28" spans="5:6" ht="12.75">
      <c r="E28" s="23"/>
      <c r="F28" s="23"/>
    </row>
    <row r="29" spans="5:6" ht="12.75">
      <c r="E29" s="23"/>
      <c r="F29" s="23"/>
    </row>
    <row r="30" spans="5:6" ht="12.75">
      <c r="E30" s="23"/>
      <c r="F30" s="23"/>
    </row>
    <row r="31" spans="5:6" ht="12.75">
      <c r="E31" s="23"/>
      <c r="F31" s="23"/>
    </row>
    <row r="32" spans="5:6" ht="12.75">
      <c r="E32" s="23"/>
      <c r="F32" s="23"/>
    </row>
    <row r="33" spans="5:6" ht="12.75">
      <c r="E33" s="23"/>
      <c r="F33" s="23"/>
    </row>
    <row r="34" spans="5:6" ht="12.75">
      <c r="E34" s="23"/>
      <c r="F34" s="23"/>
    </row>
    <row r="35" spans="5:6" ht="12.75">
      <c r="E35" s="23"/>
      <c r="F35" s="23"/>
    </row>
    <row r="36" spans="5:6" ht="12.75">
      <c r="E36" s="23"/>
      <c r="F36" s="23"/>
    </row>
    <row r="37" spans="5:6" ht="12.75">
      <c r="E37" s="23"/>
      <c r="F37" s="23"/>
    </row>
    <row r="38" spans="5:6" ht="12.75">
      <c r="E38" s="23"/>
      <c r="F38" s="23"/>
    </row>
    <row r="39" spans="5:6" ht="12.75">
      <c r="E39" s="23"/>
      <c r="F39" s="23"/>
    </row>
    <row r="40" spans="5:6" ht="12.75">
      <c r="E40" s="23"/>
      <c r="F40" s="23"/>
    </row>
    <row r="41" spans="5:6" ht="12.75">
      <c r="E41" s="23"/>
      <c r="F41" s="23"/>
    </row>
    <row r="42" spans="5:6" ht="12.75">
      <c r="E42" s="23"/>
      <c r="F42" s="23"/>
    </row>
    <row r="43" spans="5:6" ht="12.75">
      <c r="E43" s="23"/>
      <c r="F43" s="23"/>
    </row>
    <row r="44" spans="5:6" ht="12.75">
      <c r="E44" s="23"/>
      <c r="F44" s="23"/>
    </row>
    <row r="45" spans="5:6" ht="12.75">
      <c r="E45" s="23"/>
      <c r="F45" s="23"/>
    </row>
    <row r="46" spans="5:6" ht="12.75">
      <c r="E46" s="23"/>
      <c r="F46" s="23"/>
    </row>
    <row r="47" spans="5:6" ht="12.75">
      <c r="E47" s="23"/>
      <c r="F47" s="23"/>
    </row>
    <row r="48" spans="5:6" ht="12.75">
      <c r="E48" s="23"/>
      <c r="F48" s="23"/>
    </row>
    <row r="49" spans="5:6" ht="12.75">
      <c r="E49" s="23"/>
      <c r="F49" s="23"/>
    </row>
    <row r="50" spans="5:6" ht="12.75">
      <c r="E50" s="23"/>
      <c r="F50" s="23"/>
    </row>
    <row r="51" spans="5:6" ht="12.75">
      <c r="E51" s="23"/>
      <c r="F51" s="23"/>
    </row>
    <row r="52" spans="5:6" ht="12.75">
      <c r="E52" s="23"/>
      <c r="F52" s="23"/>
    </row>
    <row r="53" spans="5:6" ht="12.75">
      <c r="E53" s="23"/>
      <c r="F53" s="23"/>
    </row>
    <row r="54" spans="5:6" ht="12.75">
      <c r="E54" s="23"/>
      <c r="F54" s="23"/>
    </row>
  </sheetData>
  <sheetProtection/>
  <mergeCells count="2">
    <mergeCell ref="H25:I25"/>
    <mergeCell ref="B14:E14"/>
  </mergeCells>
  <conditionalFormatting sqref="C18">
    <cfRule type="expression" priority="1" dxfId="0" stopIfTrue="1">
      <formula>AND(C18,MOD(D18,7)=2)</formula>
    </cfRule>
    <cfRule type="expression" priority="2" dxfId="1" stopIfTrue="1">
      <formula>C18</formula>
    </cfRule>
  </conditionalFormatting>
  <conditionalFormatting sqref="C19">
    <cfRule type="expression" priority="3" dxfId="0" stopIfTrue="1">
      <formula>AND(C19,MOD(D19,7)=3)</formula>
    </cfRule>
    <cfRule type="expression" priority="4" dxfId="1" stopIfTrue="1">
      <formula>C19</formula>
    </cfRule>
  </conditionalFormatting>
  <conditionalFormatting sqref="C20">
    <cfRule type="expression" priority="5" dxfId="0" stopIfTrue="1">
      <formula>AND(C20,MOD(D20,7)=4)</formula>
    </cfRule>
    <cfRule type="expression" priority="6" dxfId="1" stopIfTrue="1">
      <formula>C20</formula>
    </cfRule>
  </conditionalFormatting>
  <conditionalFormatting sqref="C21">
    <cfRule type="expression" priority="7" dxfId="0" stopIfTrue="1">
      <formula>AND(C21,MOD(D21,7)=5)</formula>
    </cfRule>
    <cfRule type="expression" priority="8" dxfId="1" stopIfTrue="1">
      <formula>C21</formula>
    </cfRule>
  </conditionalFormatting>
  <conditionalFormatting sqref="C22">
    <cfRule type="expression" priority="9" dxfId="0" stopIfTrue="1">
      <formula>AND(C22,MOD(D22,7)=6)</formula>
    </cfRule>
    <cfRule type="expression" priority="10" dxfId="1" stopIfTrue="1">
      <formula>C22</formula>
    </cfRule>
  </conditionalFormatting>
  <conditionalFormatting sqref="C24">
    <cfRule type="expression" priority="11" dxfId="0" stopIfTrue="1">
      <formula>AND(C24,MOD(D24,7)=1)</formula>
    </cfRule>
    <cfRule type="expression" priority="12" dxfId="1" stopIfTrue="1">
      <formula>C24</formula>
    </cfRule>
  </conditionalFormatting>
  <conditionalFormatting sqref="C23">
    <cfRule type="expression" priority="13" dxfId="0" stopIfTrue="1">
      <formula>AND(C23,D23&gt;30000,MOD(D23,7)=0)</formula>
    </cfRule>
    <cfRule type="expression" priority="14" dxfId="1" stopIfTrue="1">
      <formula>C23</formula>
    </cfRule>
  </conditionalFormatting>
  <conditionalFormatting sqref="D18">
    <cfRule type="expression" priority="15" dxfId="2" stopIfTrue="1">
      <formula>AND(MOD(D18,7)=2,C18)</formula>
    </cfRule>
  </conditionalFormatting>
  <conditionalFormatting sqref="D19">
    <cfRule type="expression" priority="16" dxfId="2" stopIfTrue="1">
      <formula>AND(MOD(D19,7)=3,C19)</formula>
    </cfRule>
  </conditionalFormatting>
  <conditionalFormatting sqref="D20">
    <cfRule type="expression" priority="17" dxfId="2" stopIfTrue="1">
      <formula>AND(MOD(D20,7)=4,C20)</formula>
    </cfRule>
  </conditionalFormatting>
  <conditionalFormatting sqref="D21">
    <cfRule type="expression" priority="18" dxfId="2" stopIfTrue="1">
      <formula>AND(MOD(D21,7)=5,C21)</formula>
    </cfRule>
  </conditionalFormatting>
  <conditionalFormatting sqref="D22">
    <cfRule type="expression" priority="19" dxfId="2" stopIfTrue="1">
      <formula>AND(MOD(D22,7)=6,C22)</formula>
    </cfRule>
  </conditionalFormatting>
  <conditionalFormatting sqref="D24">
    <cfRule type="expression" priority="20" dxfId="2" stopIfTrue="1">
      <formula>AND(MOD(D24,7)=1,C24)</formula>
    </cfRule>
  </conditionalFormatting>
  <conditionalFormatting sqref="D23">
    <cfRule type="expression" priority="21" dxfId="2" stopIfTrue="1">
      <formula>AND(MOD(D23,7)=0,D23&gt;30000,C23)</formula>
    </cfRule>
  </conditionalFormatting>
  <conditionalFormatting sqref="H9:H11 H6">
    <cfRule type="expression" priority="22" dxfId="3" stopIfTrue="1">
      <formula>B6=MotifVide</formula>
    </cfRule>
    <cfRule type="cellIs" priority="23" dxfId="4" operator="greaterThan" stopIfTrue="1">
      <formula>G6</formula>
    </cfRule>
  </conditionalFormatting>
  <conditionalFormatting sqref="E18:F24">
    <cfRule type="expression" priority="24" dxfId="5" stopIfTrue="1">
      <formula>E18</formula>
    </cfRule>
  </conditionalFormatting>
  <conditionalFormatting sqref="E16">
    <cfRule type="cellIs" priority="25" dxfId="6" operator="equal" stopIfTrue="1">
      <formula>TRUE</formula>
    </cfRule>
    <cfRule type="expression" priority="26" dxfId="7" stopIfTrue="1">
      <formula>SUM($D$18:$D$24)=0</formula>
    </cfRule>
  </conditionalFormatting>
  <conditionalFormatting sqref="I2 G2:H3 B2:F2">
    <cfRule type="cellIs" priority="27" dxfId="8" operator="equal" stopIfTrue="1">
      <formula>366</formula>
    </cfRule>
    <cfRule type="cellIs" priority="28" dxfId="5" operator="equal" stopIfTrue="1">
      <formula>365</formula>
    </cfRule>
  </conditionalFormatting>
  <conditionalFormatting sqref="D3">
    <cfRule type="cellIs" priority="29" dxfId="9" operator="equal" stopIfTrue="1">
      <formula>"travaillé"</formula>
    </cfRule>
  </conditionalFormatting>
  <conditionalFormatting sqref="F3">
    <cfRule type="cellIs" priority="30" dxfId="10" operator="greaterThanOrEqual" stopIfTrue="1">
      <formula>366</formula>
    </cfRule>
    <cfRule type="cellIs" priority="31" dxfId="5" operator="lessThan" stopIfTrue="1">
      <formula>366</formula>
    </cfRule>
  </conditionalFormatting>
  <conditionalFormatting sqref="I3">
    <cfRule type="cellIs" priority="32" dxfId="4" operator="lessThan" stopIfTrue="1">
      <formula>0</formula>
    </cfRule>
  </conditionalFormatting>
  <conditionalFormatting sqref="D7:J7 I6 I9:I11 D6:G6 D9:G11">
    <cfRule type="expression" priority="33" dxfId="11" stopIfTrue="1">
      <formula>ISERR(D6)</formula>
    </cfRule>
  </conditionalFormatting>
  <conditionalFormatting sqref="C3">
    <cfRule type="cellIs" priority="34" dxfId="4" operator="lessThanOrEqual" stopIfTrue="1">
      <formula>$B$3</formula>
    </cfRule>
  </conditionalFormatting>
  <conditionalFormatting sqref="C6 C9:C11">
    <cfRule type="expression" priority="35" dxfId="8" stopIfTrue="1">
      <formula>OR(MONTH(C6)&lt;&gt;12,DAY(C6)&lt;&gt;31)</formula>
    </cfRule>
  </conditionalFormatting>
  <conditionalFormatting sqref="B6 B8:B11">
    <cfRule type="expression" priority="36" dxfId="8" stopIfTrue="1">
      <formula>OR(DAY(B6)&lt;&gt;1,MONTH(B6)&lt;&gt;1)</formula>
    </cfRule>
  </conditionalFormatting>
  <dataValidations count="1">
    <dataValidation type="whole" operator="greaterThanOrEqual" allowBlank="1" showInputMessage="1" showErrorMessage="1" errorTitle="--- attention !! -" error="indiquer juste le nombre de jours en chiffres" sqref="H3 H9:H11 H6">
      <formula1>0</formula1>
    </dataValidation>
  </dataValidations>
  <printOptions/>
  <pageMargins left="0.48" right="0.61" top="1" bottom="1" header="0.4921259845" footer="0.492125984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DA36"/>
  <sheetViews>
    <sheetView showGridLines="0" showRowColHeaders="0" workbookViewId="0" topLeftCell="A1">
      <selection activeCell="C35" sqref="C35"/>
    </sheetView>
  </sheetViews>
  <sheetFormatPr defaultColWidth="11.421875" defaultRowHeight="12.75"/>
  <cols>
    <col min="1" max="1" width="2.140625" style="0" customWidth="1"/>
    <col min="2" max="2" width="2.7109375" style="0" customWidth="1"/>
    <col min="3" max="3" width="13.140625" style="0" bestFit="1" customWidth="1"/>
    <col min="4" max="4" width="3.57421875" style="0" customWidth="1"/>
    <col min="5" max="5" width="13.140625" style="0" bestFit="1" customWidth="1"/>
    <col min="6" max="6" width="2.00390625" style="0" customWidth="1"/>
    <col min="7" max="7" width="13.7109375" style="0" bestFit="1" customWidth="1"/>
    <col min="8" max="8" width="2.00390625" style="0" customWidth="1"/>
    <col min="9" max="9" width="12.57421875" style="0" bestFit="1" customWidth="1"/>
    <col min="10" max="10" width="2.00390625" style="0" customWidth="1"/>
    <col min="11" max="11" width="13.140625" style="0" bestFit="1" customWidth="1"/>
    <col min="12" max="12" width="2.00390625" style="0" customWidth="1"/>
    <col min="13" max="13" width="13.140625" style="0" bestFit="1" customWidth="1"/>
    <col min="14" max="14" width="2.00390625" style="0" customWidth="1"/>
    <col min="15" max="15" width="12.00390625" style="0" bestFit="1" customWidth="1"/>
    <col min="16" max="16" width="2.00390625" style="0" customWidth="1"/>
    <col min="17" max="17" width="13.28125" style="0" bestFit="1" customWidth="1"/>
    <col min="18" max="18" width="2.00390625" style="0" customWidth="1"/>
    <col min="19" max="19" width="13.28125" style="0" bestFit="1" customWidth="1"/>
    <col min="20" max="20" width="2.00390625" style="0" customWidth="1"/>
    <col min="21" max="21" width="12.421875" style="0" bestFit="1" customWidth="1"/>
    <col min="22" max="22" width="2.00390625" style="0" customWidth="1"/>
    <col min="23" max="23" width="12.8515625" style="0" bestFit="1" customWidth="1"/>
    <col min="24" max="24" width="2.00390625" style="0" customWidth="1"/>
    <col min="25" max="25" width="13.28125" style="0" bestFit="1" customWidth="1"/>
    <col min="26" max="28" width="2.00390625" style="0" customWidth="1"/>
    <col min="29" max="29" width="13.140625" style="0" bestFit="1" customWidth="1"/>
    <col min="30" max="30" width="2.00390625" style="0" customWidth="1"/>
    <col min="31" max="31" width="13.140625" style="0" bestFit="1" customWidth="1"/>
    <col min="32" max="32" width="2.00390625" style="0" customWidth="1"/>
    <col min="33" max="33" width="13.7109375" style="0" bestFit="1" customWidth="1"/>
    <col min="34" max="34" width="1.7109375" style="0" customWidth="1"/>
    <col min="35" max="35" width="12.57421875" style="0" bestFit="1" customWidth="1"/>
    <col min="36" max="36" width="2.00390625" style="0" customWidth="1"/>
    <col min="37" max="37" width="13.421875" style="0" customWidth="1"/>
    <col min="38" max="38" width="2.00390625" style="0" customWidth="1"/>
    <col min="39" max="39" width="13.421875" style="0" customWidth="1"/>
    <col min="40" max="40" width="2.00390625" style="0" customWidth="1"/>
    <col min="41" max="41" width="13.421875" style="0" customWidth="1"/>
    <col min="42" max="42" width="2.00390625" style="0" customWidth="1"/>
    <col min="43" max="43" width="13.421875" style="0" customWidth="1"/>
    <col min="44" max="44" width="2.00390625" style="0" customWidth="1"/>
    <col min="45" max="45" width="13.421875" style="0" customWidth="1"/>
    <col min="46" max="46" width="2.00390625" style="0" customWidth="1"/>
    <col min="47" max="47" width="13.421875" style="0" customWidth="1"/>
    <col min="48" max="48" width="2.00390625" style="0" customWidth="1"/>
    <col min="49" max="49" width="13.421875" style="0" customWidth="1"/>
    <col min="50" max="50" width="2.00390625" style="0" customWidth="1"/>
    <col min="51" max="51" width="12.8515625" style="0" bestFit="1" customWidth="1"/>
    <col min="52" max="54" width="2.00390625" style="0" customWidth="1"/>
    <col min="55" max="55" width="13.421875" style="0" customWidth="1"/>
    <col min="56" max="56" width="2.00390625" style="0" customWidth="1"/>
    <col min="57" max="57" width="13.421875" style="0" customWidth="1"/>
    <col min="58" max="58" width="2.00390625" style="0" customWidth="1"/>
    <col min="59" max="59" width="13.421875" style="0" customWidth="1"/>
    <col min="60" max="60" width="1.7109375" style="0" customWidth="1"/>
    <col min="61" max="61" width="13.421875" style="0" customWidth="1"/>
    <col min="62" max="62" width="2.00390625" style="0" customWidth="1"/>
    <col min="63" max="63" width="13.421875" style="0" customWidth="1"/>
    <col min="64" max="64" width="2.00390625" style="0" customWidth="1"/>
    <col min="65" max="65" width="13.421875" style="0" customWidth="1"/>
    <col min="66" max="66" width="2.00390625" style="0" customWidth="1"/>
    <col min="67" max="67" width="12.00390625" style="0" bestFit="1" customWidth="1"/>
    <col min="68" max="68" width="2.00390625" style="0" customWidth="1"/>
    <col min="69" max="69" width="13.28125" style="0" bestFit="1" customWidth="1"/>
    <col min="70" max="70" width="2.00390625" style="0" customWidth="1"/>
    <col min="71" max="71" width="13.28125" style="0" bestFit="1" customWidth="1"/>
    <col min="72" max="72" width="2.00390625" style="0" customWidth="1"/>
    <col min="73" max="73" width="12.421875" style="0" bestFit="1" customWidth="1"/>
    <col min="74" max="74" width="2.00390625" style="0" customWidth="1"/>
    <col min="75" max="75" width="12.8515625" style="0" bestFit="1" customWidth="1"/>
    <col min="76" max="76" width="2.00390625" style="0" customWidth="1"/>
    <col min="77" max="77" width="13.421875" style="0" customWidth="1"/>
    <col min="78" max="80" width="2.00390625" style="0" customWidth="1"/>
    <col min="81" max="81" width="13.140625" style="0" bestFit="1" customWidth="1"/>
    <col min="82" max="82" width="2.00390625" style="0" customWidth="1"/>
    <col min="83" max="83" width="13.140625" style="0" bestFit="1" customWidth="1"/>
    <col min="84" max="84" width="2.00390625" style="0" customWidth="1"/>
    <col min="85" max="85" width="13.7109375" style="0" bestFit="1" customWidth="1"/>
    <col min="86" max="86" width="1.7109375" style="0" customWidth="1"/>
    <col min="87" max="87" width="12.57421875" style="0" bestFit="1" customWidth="1"/>
    <col min="88" max="88" width="2.00390625" style="0" customWidth="1"/>
    <col min="89" max="89" width="12.57421875" style="0" bestFit="1" customWidth="1"/>
    <col min="90" max="90" width="2.00390625" style="0" customWidth="1"/>
    <col min="91" max="91" width="12.57421875" style="0" bestFit="1" customWidth="1"/>
    <col min="92" max="92" width="2.00390625" style="0" customWidth="1"/>
    <col min="93" max="93" width="12.00390625" style="0" bestFit="1" customWidth="1"/>
    <col min="94" max="94" width="2.00390625" style="0" customWidth="1"/>
    <col min="95" max="95" width="13.28125" style="0" bestFit="1" customWidth="1"/>
    <col min="96" max="96" width="2.00390625" style="0" customWidth="1"/>
    <col min="97" max="97" width="13.28125" style="0" bestFit="1" customWidth="1"/>
    <col min="98" max="98" width="2.00390625" style="0" customWidth="1"/>
    <col min="99" max="99" width="12.421875" style="0" bestFit="1" customWidth="1"/>
    <col min="100" max="100" width="2.00390625" style="0" customWidth="1"/>
    <col min="101" max="101" width="12.8515625" style="0" bestFit="1" customWidth="1"/>
    <col min="102" max="102" width="2.00390625" style="0" customWidth="1"/>
    <col min="103" max="103" width="12.8515625" style="0" bestFit="1" customWidth="1"/>
    <col min="104" max="106" width="2.00390625" style="0" customWidth="1"/>
    <col min="107" max="107" width="13.140625" style="0" bestFit="1" customWidth="1"/>
    <col min="108" max="108" width="2.00390625" style="0" customWidth="1"/>
    <col min="109" max="109" width="13.140625" style="0" bestFit="1" customWidth="1"/>
    <col min="110" max="110" width="2.00390625" style="0" customWidth="1"/>
    <col min="111" max="111" width="13.7109375" style="0" bestFit="1" customWidth="1"/>
    <col min="112" max="112" width="1.7109375" style="0" customWidth="1"/>
    <col min="113" max="113" width="12.57421875" style="0" bestFit="1" customWidth="1"/>
    <col min="114" max="114" width="2.00390625" style="0" customWidth="1"/>
    <col min="115" max="115" width="12.57421875" style="0" bestFit="1" customWidth="1"/>
    <col min="116" max="116" width="2.00390625" style="0" customWidth="1"/>
    <col min="117" max="117" width="12.57421875" style="0" bestFit="1" customWidth="1"/>
    <col min="118" max="118" width="2.00390625" style="0" customWidth="1"/>
    <col min="119" max="119" width="12.00390625" style="0" bestFit="1" customWidth="1"/>
    <col min="120" max="120" width="2.00390625" style="0" customWidth="1"/>
    <col min="121" max="121" width="13.28125" style="0" bestFit="1" customWidth="1"/>
    <col min="122" max="122" width="2.00390625" style="0" customWidth="1"/>
    <col min="123" max="123" width="13.28125" style="0" bestFit="1" customWidth="1"/>
    <col min="124" max="124" width="2.00390625" style="0" customWidth="1"/>
    <col min="125" max="125" width="12.421875" style="0" bestFit="1" customWidth="1"/>
    <col min="126" max="126" width="2.00390625" style="0" customWidth="1"/>
    <col min="127" max="127" width="12.8515625" style="0" bestFit="1" customWidth="1"/>
    <col min="128" max="128" width="2.00390625" style="0" customWidth="1"/>
    <col min="129" max="129" width="12.8515625" style="0" bestFit="1" customWidth="1"/>
    <col min="130" max="130" width="2.00390625" style="0" customWidth="1"/>
    <col min="131" max="131" width="12.57421875" style="0" bestFit="1" customWidth="1"/>
    <col min="132" max="132" width="2.00390625" style="0" customWidth="1"/>
    <col min="133" max="133" width="12.57421875" style="0" bestFit="1" customWidth="1"/>
    <col min="134" max="134" width="2.00390625" style="0" customWidth="1"/>
    <col min="135" max="135" width="12.57421875" style="0" bestFit="1" customWidth="1"/>
    <col min="136" max="136" width="2.00390625" style="0" customWidth="1"/>
    <col min="137" max="137" width="12.00390625" style="0" bestFit="1" customWidth="1"/>
    <col min="138" max="138" width="1.7109375" style="0" customWidth="1"/>
    <col min="139" max="139" width="13.28125" style="0" bestFit="1" customWidth="1"/>
    <col min="140" max="140" width="2.00390625" style="0" customWidth="1"/>
    <col min="141" max="141" width="13.28125" style="0" bestFit="1" customWidth="1"/>
    <col min="142" max="142" width="2.00390625" style="0" customWidth="1"/>
    <col min="143" max="143" width="12.421875" style="0" bestFit="1" customWidth="1"/>
    <col min="144" max="144" width="2.00390625" style="0" customWidth="1"/>
    <col min="145" max="145" width="12.8515625" style="0" bestFit="1" customWidth="1"/>
    <col min="146" max="146" width="2.00390625" style="0" customWidth="1"/>
    <col min="147" max="147" width="12.8515625" style="0" bestFit="1" customWidth="1"/>
    <col min="148" max="148" width="2.00390625" style="0" customWidth="1"/>
    <col min="149" max="149" width="13.140625" style="0" bestFit="1" customWidth="1"/>
    <col min="150" max="150" width="2.00390625" style="0" customWidth="1"/>
    <col min="151" max="151" width="13.140625" style="0" bestFit="1" customWidth="1"/>
    <col min="152" max="152" width="2.00390625" style="0" customWidth="1"/>
    <col min="153" max="153" width="13.7109375" style="0" bestFit="1" customWidth="1"/>
    <col min="154" max="154" width="2.00390625" style="0" customWidth="1"/>
    <col min="155" max="155" width="12.57421875" style="0" bestFit="1" customWidth="1"/>
    <col min="156" max="156" width="2.00390625" style="0" customWidth="1"/>
    <col min="157" max="157" width="12.57421875" style="0" bestFit="1" customWidth="1"/>
    <col min="158" max="158" width="2.00390625" style="0" customWidth="1"/>
    <col min="159" max="159" width="12.57421875" style="0" bestFit="1" customWidth="1"/>
    <col min="160" max="160" width="2.00390625" style="0" customWidth="1"/>
    <col min="161" max="161" width="12.00390625" style="0" bestFit="1" customWidth="1"/>
    <col min="162" max="162" width="2.00390625" style="0" customWidth="1"/>
    <col min="163" max="163" width="13.28125" style="0" bestFit="1" customWidth="1"/>
    <col min="164" max="164" width="1.7109375" style="0" customWidth="1"/>
    <col min="165" max="165" width="13.28125" style="0" bestFit="1" customWidth="1"/>
    <col min="166" max="166" width="2.00390625" style="0" customWidth="1"/>
    <col min="167" max="167" width="12.421875" style="0" bestFit="1" customWidth="1"/>
    <col min="168" max="168" width="2.00390625" style="0" customWidth="1"/>
    <col min="169" max="169" width="12.8515625" style="0" bestFit="1" customWidth="1"/>
    <col min="170" max="170" width="2.00390625" style="0" customWidth="1"/>
    <col min="171" max="171" width="12.8515625" style="0" bestFit="1" customWidth="1"/>
    <col min="172" max="172" width="2.00390625" style="0" customWidth="1"/>
    <col min="173" max="173" width="13.140625" style="0" bestFit="1" customWidth="1"/>
    <col min="174" max="174" width="2.00390625" style="0" customWidth="1"/>
    <col min="175" max="175" width="13.140625" style="0" bestFit="1" customWidth="1"/>
    <col min="176" max="176" width="2.00390625" style="0" customWidth="1"/>
    <col min="177" max="177" width="13.7109375" style="0" bestFit="1" customWidth="1"/>
    <col min="178" max="178" width="2.00390625" style="0" customWidth="1"/>
    <col min="179" max="179" width="12.57421875" style="0" bestFit="1" customWidth="1"/>
    <col min="180" max="180" width="2.00390625" style="0" customWidth="1"/>
    <col min="181" max="181" width="12.57421875" style="0" bestFit="1" customWidth="1"/>
    <col min="182" max="182" width="2.00390625" style="0" customWidth="1"/>
    <col min="183" max="183" width="12.57421875" style="0" bestFit="1" customWidth="1"/>
    <col min="184" max="184" width="2.00390625" style="0" customWidth="1"/>
    <col min="185" max="185" width="12.00390625" style="0" bestFit="1" customWidth="1"/>
    <col min="186" max="186" width="2.00390625" style="0" customWidth="1"/>
    <col min="187" max="187" width="13.28125" style="0" bestFit="1" customWidth="1"/>
    <col min="188" max="188" width="2.00390625" style="0" customWidth="1"/>
    <col min="189" max="189" width="13.28125" style="0" bestFit="1" customWidth="1"/>
    <col min="190" max="190" width="1.7109375" style="0" customWidth="1"/>
    <col min="191" max="191" width="12.421875" style="0" bestFit="1" customWidth="1"/>
    <col min="192" max="192" width="2.00390625" style="0" customWidth="1"/>
    <col min="193" max="193" width="12.8515625" style="0" bestFit="1" customWidth="1"/>
    <col min="194" max="194" width="2.00390625" style="0" customWidth="1"/>
    <col min="195" max="195" width="12.8515625" style="0" bestFit="1" customWidth="1"/>
    <col min="196" max="196" width="2.00390625" style="0" customWidth="1"/>
    <col min="197" max="197" width="13.140625" style="0" bestFit="1" customWidth="1"/>
    <col min="198" max="198" width="2.00390625" style="0" customWidth="1"/>
    <col min="199" max="199" width="13.140625" style="0" bestFit="1" customWidth="1"/>
    <col min="200" max="200" width="2.00390625" style="0" customWidth="1"/>
    <col min="201" max="201" width="13.7109375" style="0" bestFit="1" customWidth="1"/>
    <col min="202" max="202" width="2.00390625" style="0" customWidth="1"/>
    <col min="203" max="203" width="12.57421875" style="0" bestFit="1" customWidth="1"/>
    <col min="204" max="204" width="2.00390625" style="0" customWidth="1"/>
    <col min="205" max="205" width="12.57421875" style="0" bestFit="1" customWidth="1"/>
    <col min="206" max="206" width="2.00390625" style="0" customWidth="1"/>
    <col min="207" max="207" width="12.57421875" style="0" bestFit="1" customWidth="1"/>
    <col min="208" max="208" width="2.00390625" style="0" customWidth="1"/>
    <col min="209" max="209" width="12.00390625" style="0" bestFit="1" customWidth="1"/>
    <col min="210" max="210" width="2.00390625" style="0" customWidth="1"/>
    <col min="211" max="211" width="13.28125" style="0" bestFit="1" customWidth="1"/>
    <col min="212" max="212" width="2.00390625" style="0" customWidth="1"/>
    <col min="213" max="213" width="13.28125" style="0" bestFit="1" customWidth="1"/>
    <col min="214" max="214" width="2.00390625" style="0" customWidth="1"/>
    <col min="215" max="215" width="12.421875" style="0" bestFit="1" customWidth="1"/>
    <col min="216" max="216" width="2.00390625" style="0" customWidth="1"/>
  </cols>
  <sheetData>
    <row r="1" ht="6.75" customHeight="1"/>
    <row r="2" spans="2:104" ht="12.75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80"/>
      <c r="AB2" s="78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80"/>
      <c r="BB2" s="78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80"/>
      <c r="CB2" s="78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80"/>
    </row>
    <row r="3" spans="2:105" ht="12.75">
      <c r="B3" s="81"/>
      <c r="C3" s="58">
        <f>C5</f>
        <v>39845</v>
      </c>
      <c r="D3" s="82"/>
      <c r="E3" s="58">
        <f>E5</f>
        <v>39873</v>
      </c>
      <c r="F3" s="82"/>
      <c r="G3" s="58">
        <f>G5</f>
        <v>39904</v>
      </c>
      <c r="H3" s="82"/>
      <c r="I3" s="58">
        <f>I5</f>
        <v>39934</v>
      </c>
      <c r="J3" s="82"/>
      <c r="K3" s="58">
        <f>K5</f>
        <v>39965</v>
      </c>
      <c r="L3" s="82"/>
      <c r="M3" s="58">
        <f>M5</f>
        <v>39995</v>
      </c>
      <c r="N3" s="82"/>
      <c r="O3" s="58">
        <f>O5</f>
        <v>40026</v>
      </c>
      <c r="P3" s="82"/>
      <c r="Q3" s="58">
        <f>Q5</f>
        <v>40057</v>
      </c>
      <c r="R3" s="82"/>
      <c r="S3" s="58">
        <f>S5</f>
        <v>40087</v>
      </c>
      <c r="T3" s="82"/>
      <c r="U3" s="58">
        <f>U5</f>
        <v>40118</v>
      </c>
      <c r="V3" s="82"/>
      <c r="W3" s="58">
        <f>W5</f>
        <v>40148</v>
      </c>
      <c r="X3" s="82"/>
      <c r="Y3" s="58">
        <f>Y5</f>
        <v>40179</v>
      </c>
      <c r="Z3" s="83"/>
      <c r="AA3" s="59"/>
      <c r="AB3" s="81"/>
      <c r="AC3" s="58">
        <f>AC5</f>
        <v>40210</v>
      </c>
      <c r="AD3" s="82"/>
      <c r="AE3" s="58">
        <f>AE5</f>
        <v>40238</v>
      </c>
      <c r="AF3" s="82"/>
      <c r="AG3" s="58">
        <f>AG5</f>
        <v>40269</v>
      </c>
      <c r="AH3" s="82"/>
      <c r="AI3" s="58">
        <f>AI5</f>
        <v>40299</v>
      </c>
      <c r="AJ3" s="82"/>
      <c r="AK3" s="58">
        <f>AK5</f>
        <v>40330</v>
      </c>
      <c r="AL3" s="82"/>
      <c r="AM3" s="58">
        <f>AM5</f>
        <v>40360</v>
      </c>
      <c r="AN3" s="82"/>
      <c r="AO3" s="58">
        <f>AO5</f>
        <v>40391</v>
      </c>
      <c r="AP3" s="82"/>
      <c r="AQ3" s="58">
        <f>AQ5</f>
        <v>40422</v>
      </c>
      <c r="AR3" s="82"/>
      <c r="AS3" s="58">
        <f>AS5</f>
        <v>40452</v>
      </c>
      <c r="AT3" s="82"/>
      <c r="AU3" s="58">
        <f>AU5</f>
        <v>40483</v>
      </c>
      <c r="AV3" s="82"/>
      <c r="AW3" s="58">
        <f>AW5</f>
        <v>40513</v>
      </c>
      <c r="AX3" s="82"/>
      <c r="AY3" s="58">
        <f>AY5</f>
        <v>40544</v>
      </c>
      <c r="AZ3" s="83"/>
      <c r="BA3" s="59"/>
      <c r="BB3" s="81"/>
      <c r="BC3" s="58">
        <f>BC5</f>
        <v>40575</v>
      </c>
      <c r="BD3" s="82"/>
      <c r="BE3" s="58">
        <f>BE5</f>
        <v>40603</v>
      </c>
      <c r="BF3" s="82"/>
      <c r="BG3" s="58">
        <f>BG5</f>
        <v>40634</v>
      </c>
      <c r="BH3" s="82"/>
      <c r="BI3" s="58">
        <f>BI5</f>
        <v>40664</v>
      </c>
      <c r="BJ3" s="82"/>
      <c r="BK3" s="58">
        <f>BK5</f>
        <v>40695</v>
      </c>
      <c r="BL3" s="82"/>
      <c r="BM3" s="58">
        <f>BM5</f>
        <v>40725</v>
      </c>
      <c r="BN3" s="82"/>
      <c r="BO3" s="58">
        <f>BO5</f>
        <v>40756</v>
      </c>
      <c r="BP3" s="82"/>
      <c r="BQ3" s="58">
        <f>BQ5</f>
        <v>40787</v>
      </c>
      <c r="BR3" s="82"/>
      <c r="BS3" s="58">
        <f>BS5</f>
        <v>40817</v>
      </c>
      <c r="BT3" s="82"/>
      <c r="BU3" s="58">
        <f>BU5</f>
        <v>40848</v>
      </c>
      <c r="BV3" s="82"/>
      <c r="BW3" s="58">
        <f>BW5</f>
        <v>40878</v>
      </c>
      <c r="BX3" s="82"/>
      <c r="BY3" s="58">
        <f>BY5</f>
        <v>40909</v>
      </c>
      <c r="BZ3" s="83"/>
      <c r="CA3" s="59"/>
      <c r="CB3" s="81"/>
      <c r="CC3" s="58">
        <f>CC5</f>
        <v>40940</v>
      </c>
      <c r="CD3" s="82"/>
      <c r="CE3" s="58">
        <f>CE5</f>
        <v>40969</v>
      </c>
      <c r="CF3" s="82"/>
      <c r="CG3" s="58">
        <f>CG5</f>
        <v>41000</v>
      </c>
      <c r="CH3" s="82"/>
      <c r="CI3" s="58">
        <f>CI5</f>
        <v>41030</v>
      </c>
      <c r="CJ3" s="82"/>
      <c r="CK3" s="58">
        <f>CK5</f>
        <v>41061</v>
      </c>
      <c r="CL3" s="82"/>
      <c r="CM3" s="58">
        <f>CM5</f>
        <v>41091</v>
      </c>
      <c r="CN3" s="82"/>
      <c r="CO3" s="58">
        <f>CO5</f>
        <v>41122</v>
      </c>
      <c r="CP3" s="82"/>
      <c r="CQ3" s="58">
        <f>CQ5</f>
        <v>41153</v>
      </c>
      <c r="CR3" s="82"/>
      <c r="CS3" s="58">
        <f>CS5</f>
        <v>41183</v>
      </c>
      <c r="CT3" s="82"/>
      <c r="CU3" s="58">
        <f>CU5</f>
        <v>41214</v>
      </c>
      <c r="CV3" s="82"/>
      <c r="CW3" s="58">
        <f>CW5</f>
        <v>41244</v>
      </c>
      <c r="CX3" s="82"/>
      <c r="CY3" s="58">
        <f>CY5</f>
        <v>41275</v>
      </c>
      <c r="CZ3" s="83"/>
      <c r="DA3" s="59"/>
    </row>
    <row r="4" spans="2:105" ht="12.75">
      <c r="B4" s="81"/>
      <c r="C4" s="84"/>
      <c r="D4" s="82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5"/>
      <c r="AA4" s="21"/>
      <c r="AB4" s="81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5"/>
      <c r="BA4" s="21"/>
      <c r="BB4" s="81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5"/>
      <c r="CA4" s="21"/>
      <c r="CB4" s="81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5"/>
      <c r="DA4" s="21"/>
    </row>
    <row r="5" spans="1:105" s="129" customFormat="1" ht="9.75" customHeight="1">
      <c r="A5" s="124"/>
      <c r="B5" s="125"/>
      <c r="C5" s="126">
        <f>DATE(YEAR(DateDebut),MONTH(DateDebut),1)</f>
        <v>39845</v>
      </c>
      <c r="D5" s="120"/>
      <c r="E5" s="75">
        <f>DATE(YEAR(C5),MONTH(C5)+1,1)</f>
        <v>39873</v>
      </c>
      <c r="F5" s="127"/>
      <c r="G5" s="75">
        <f>DATE(YEAR(E5),MONTH(E5)+1,1)</f>
        <v>39904</v>
      </c>
      <c r="H5" s="127"/>
      <c r="I5" s="75">
        <f>DATE(YEAR(G5),MONTH(G5)+1,1)</f>
        <v>39934</v>
      </c>
      <c r="J5" s="127"/>
      <c r="K5" s="75">
        <f>DATE(YEAR(I5),MONTH(I5)+1,1)</f>
        <v>39965</v>
      </c>
      <c r="L5" s="127"/>
      <c r="M5" s="75">
        <f>DATE(YEAR(K5),MONTH(K5)+1,1)</f>
        <v>39995</v>
      </c>
      <c r="N5" s="127"/>
      <c r="O5" s="75">
        <f>DATE(YEAR(M5),MONTH(M5)+1,1)</f>
        <v>40026</v>
      </c>
      <c r="P5" s="127"/>
      <c r="Q5" s="75">
        <f>DATE(YEAR(O5),MONTH(O5)+1,1)</f>
        <v>40057</v>
      </c>
      <c r="R5" s="127"/>
      <c r="S5" s="75">
        <f>DATE(YEAR(Q5),MONTH(Q5)+1,1)</f>
        <v>40087</v>
      </c>
      <c r="T5" s="127"/>
      <c r="U5" s="75">
        <f>DATE(YEAR(S5),MONTH(S5)+1,1)</f>
        <v>40118</v>
      </c>
      <c r="V5" s="127"/>
      <c r="W5" s="75">
        <f>DATE(YEAR(U5),MONTH(U5)+1,1)</f>
        <v>40148</v>
      </c>
      <c r="X5" s="127"/>
      <c r="Y5" s="75">
        <f>DATE(YEAR(W5),MONTH(W5)+1,1)</f>
        <v>40179</v>
      </c>
      <c r="Z5" s="128"/>
      <c r="AA5" s="124"/>
      <c r="AB5" s="125"/>
      <c r="AC5" s="75">
        <f>DATE(YEAR(Y5),MONTH(Y5)+1,1)</f>
        <v>40210</v>
      </c>
      <c r="AD5" s="127"/>
      <c r="AE5" s="75">
        <f>DATE(YEAR(AC5),MONTH(AC5)+1,1)</f>
        <v>40238</v>
      </c>
      <c r="AF5" s="127"/>
      <c r="AG5" s="75">
        <f>DATE(YEAR(AE5),MONTH(AE5)+1,1)</f>
        <v>40269</v>
      </c>
      <c r="AH5" s="127"/>
      <c r="AI5" s="75">
        <f>DATE(YEAR(AG5),MONTH(AG5)+1,1)</f>
        <v>40299</v>
      </c>
      <c r="AJ5" s="127"/>
      <c r="AK5" s="75">
        <f>DATE(YEAR(AI5),MONTH(AI5)+1,1)</f>
        <v>40330</v>
      </c>
      <c r="AL5" s="127"/>
      <c r="AM5" s="75">
        <f>DATE(YEAR(AK5),MONTH(AK5)+1,1)</f>
        <v>40360</v>
      </c>
      <c r="AN5" s="127"/>
      <c r="AO5" s="75">
        <f>DATE(YEAR(AM5),MONTH(AM5)+1,1)</f>
        <v>40391</v>
      </c>
      <c r="AP5" s="127"/>
      <c r="AQ5" s="75">
        <f>DATE(YEAR(AO5),MONTH(AO5)+1,1)</f>
        <v>40422</v>
      </c>
      <c r="AR5" s="127"/>
      <c r="AS5" s="75">
        <f>DATE(YEAR(AQ5),MONTH(AQ5)+1,1)</f>
        <v>40452</v>
      </c>
      <c r="AT5" s="127"/>
      <c r="AU5" s="75">
        <f>DATE(YEAR(AS5),MONTH(AS5)+1,1)</f>
        <v>40483</v>
      </c>
      <c r="AV5" s="127"/>
      <c r="AW5" s="75">
        <f>DATE(YEAR(AU5),MONTH(AU5)+1,1)</f>
        <v>40513</v>
      </c>
      <c r="AX5" s="127"/>
      <c r="AY5" s="75">
        <f>DATE(YEAR(AW5),MONTH(AW5)+1,1)</f>
        <v>40544</v>
      </c>
      <c r="AZ5" s="128"/>
      <c r="BA5" s="124"/>
      <c r="BB5" s="125"/>
      <c r="BC5" s="75">
        <f>DATE(YEAR(AY5),MONTH(AY5)+1,1)</f>
        <v>40575</v>
      </c>
      <c r="BD5" s="127"/>
      <c r="BE5" s="75">
        <f>DATE(YEAR(BC5),MONTH(BC5)+1,1)</f>
        <v>40603</v>
      </c>
      <c r="BF5" s="127"/>
      <c r="BG5" s="75">
        <f>DATE(YEAR(BE5),MONTH(BE5)+1,1)</f>
        <v>40634</v>
      </c>
      <c r="BH5" s="127"/>
      <c r="BI5" s="75">
        <f>DATE(YEAR(BG5),MONTH(BG5)+1,1)</f>
        <v>40664</v>
      </c>
      <c r="BJ5" s="127"/>
      <c r="BK5" s="75">
        <f>DATE(YEAR(BI5),MONTH(BI5)+1,1)</f>
        <v>40695</v>
      </c>
      <c r="BL5" s="127"/>
      <c r="BM5" s="75">
        <f>DATE(YEAR(BK5),MONTH(BK5)+1,1)</f>
        <v>40725</v>
      </c>
      <c r="BN5" s="127"/>
      <c r="BO5" s="75">
        <f>DATE(YEAR(BM5),MONTH(BM5)+1,1)</f>
        <v>40756</v>
      </c>
      <c r="BP5" s="127"/>
      <c r="BQ5" s="75">
        <f>DATE(YEAR(BO5),MONTH(BO5)+1,1)</f>
        <v>40787</v>
      </c>
      <c r="BR5" s="127"/>
      <c r="BS5" s="75">
        <f>DATE(YEAR(BQ5),MONTH(BQ5)+1,1)</f>
        <v>40817</v>
      </c>
      <c r="BT5" s="127"/>
      <c r="BU5" s="75">
        <f>DATE(YEAR(BS5),MONTH(BS5)+1,1)</f>
        <v>40848</v>
      </c>
      <c r="BV5" s="127"/>
      <c r="BW5" s="75">
        <f>DATE(YEAR(BU5),MONTH(BU5)+1,1)</f>
        <v>40878</v>
      </c>
      <c r="BX5" s="127"/>
      <c r="BY5" s="75">
        <f>DATE(YEAR(BW5),MONTH(BW5)+1,1)</f>
        <v>40909</v>
      </c>
      <c r="BZ5" s="128"/>
      <c r="CA5" s="124"/>
      <c r="CB5" s="125"/>
      <c r="CC5" s="75">
        <f>DATE(YEAR(BY5),MONTH(BY5)+1,1)</f>
        <v>40940</v>
      </c>
      <c r="CD5" s="127"/>
      <c r="CE5" s="75">
        <f>DATE(YEAR(CC5),MONTH(CC5)+1,1)</f>
        <v>40969</v>
      </c>
      <c r="CF5" s="127"/>
      <c r="CG5" s="75">
        <f>DATE(YEAR(CE5),MONTH(CE5)+1,1)</f>
        <v>41000</v>
      </c>
      <c r="CH5" s="127"/>
      <c r="CI5" s="75">
        <f>DATE(YEAR(CG5),MONTH(CG5)+1,1)</f>
        <v>41030</v>
      </c>
      <c r="CJ5" s="127"/>
      <c r="CK5" s="75">
        <f>DATE(YEAR(CI5),MONTH(CI5)+1,1)</f>
        <v>41061</v>
      </c>
      <c r="CL5" s="127"/>
      <c r="CM5" s="75">
        <f>DATE(YEAR(CK5),MONTH(CK5)+1,1)</f>
        <v>41091</v>
      </c>
      <c r="CN5" s="127"/>
      <c r="CO5" s="75">
        <f>DATE(YEAR(CM5),MONTH(CM5)+1,1)</f>
        <v>41122</v>
      </c>
      <c r="CP5" s="127"/>
      <c r="CQ5" s="75">
        <f>DATE(YEAR(CO5),MONTH(CO5)+1,1)</f>
        <v>41153</v>
      </c>
      <c r="CR5" s="127"/>
      <c r="CS5" s="75">
        <f>DATE(YEAR(CQ5),MONTH(CQ5)+1,1)</f>
        <v>41183</v>
      </c>
      <c r="CT5" s="127"/>
      <c r="CU5" s="75">
        <f>DATE(YEAR(CS5),MONTH(CS5)+1,1)</f>
        <v>41214</v>
      </c>
      <c r="CV5" s="127"/>
      <c r="CW5" s="75">
        <f>DATE(YEAR(CU5),MONTH(CU5)+1,1)</f>
        <v>41244</v>
      </c>
      <c r="CX5" s="127"/>
      <c r="CY5" s="75">
        <f>DATE(YEAR(CW5),MONTH(CW5)+1,1)</f>
        <v>41275</v>
      </c>
      <c r="CZ5" s="128"/>
      <c r="DA5" s="124"/>
    </row>
    <row r="6" spans="1:105" s="129" customFormat="1" ht="9.75" customHeight="1">
      <c r="A6" s="124"/>
      <c r="B6" s="125"/>
      <c r="C6" s="130">
        <f aca="true" t="shared" si="0" ref="C6:C32">C5+1</f>
        <v>39846</v>
      </c>
      <c r="D6" s="120"/>
      <c r="E6" s="76">
        <f>E5+1</f>
        <v>39874</v>
      </c>
      <c r="F6" s="127"/>
      <c r="G6" s="76">
        <f>G5+1</f>
        <v>39905</v>
      </c>
      <c r="H6" s="127"/>
      <c r="I6" s="76">
        <f>I5+1</f>
        <v>39935</v>
      </c>
      <c r="J6" s="127"/>
      <c r="K6" s="76">
        <f>K5+1</f>
        <v>39966</v>
      </c>
      <c r="L6" s="127"/>
      <c r="M6" s="76">
        <f>M5+1</f>
        <v>39996</v>
      </c>
      <c r="N6" s="127"/>
      <c r="O6" s="76">
        <f>O5+1</f>
        <v>40027</v>
      </c>
      <c r="P6" s="127"/>
      <c r="Q6" s="76">
        <f>Q5+1</f>
        <v>40058</v>
      </c>
      <c r="R6" s="127"/>
      <c r="S6" s="76">
        <f>S5+1</f>
        <v>40088</v>
      </c>
      <c r="T6" s="127"/>
      <c r="U6" s="76">
        <f>U5+1</f>
        <v>40119</v>
      </c>
      <c r="V6" s="127"/>
      <c r="W6" s="76">
        <f>W5+1</f>
        <v>40149</v>
      </c>
      <c r="X6" s="127"/>
      <c r="Y6" s="76">
        <f aca="true" t="shared" si="1" ref="Y6:Y32">Y5+1</f>
        <v>40180</v>
      </c>
      <c r="Z6" s="128"/>
      <c r="AA6" s="124"/>
      <c r="AB6" s="125"/>
      <c r="AC6" s="76">
        <f>AC5+1</f>
        <v>40211</v>
      </c>
      <c r="AD6" s="127"/>
      <c r="AE6" s="76">
        <f>AE5+1</f>
        <v>40239</v>
      </c>
      <c r="AF6" s="127"/>
      <c r="AG6" s="76">
        <f>AG5+1</f>
        <v>40270</v>
      </c>
      <c r="AH6" s="127"/>
      <c r="AI6" s="76">
        <f>AI5+1</f>
        <v>40300</v>
      </c>
      <c r="AJ6" s="127"/>
      <c r="AK6" s="76">
        <f>AK5+1</f>
        <v>40331</v>
      </c>
      <c r="AL6" s="127"/>
      <c r="AM6" s="76">
        <f>AM5+1</f>
        <v>40361</v>
      </c>
      <c r="AN6" s="127"/>
      <c r="AO6" s="76">
        <f>AO5+1</f>
        <v>40392</v>
      </c>
      <c r="AP6" s="127"/>
      <c r="AQ6" s="76">
        <f>AQ5+1</f>
        <v>40423</v>
      </c>
      <c r="AR6" s="127"/>
      <c r="AS6" s="76">
        <f>AS5+1</f>
        <v>40453</v>
      </c>
      <c r="AT6" s="127"/>
      <c r="AU6" s="76">
        <f>AU5+1</f>
        <v>40484</v>
      </c>
      <c r="AV6" s="127"/>
      <c r="AW6" s="76">
        <f>AW5+1</f>
        <v>40514</v>
      </c>
      <c r="AX6" s="127"/>
      <c r="AY6" s="76">
        <f>AY5+1</f>
        <v>40545</v>
      </c>
      <c r="AZ6" s="128"/>
      <c r="BA6" s="124"/>
      <c r="BB6" s="125"/>
      <c r="BC6" s="76">
        <f>BC5+1</f>
        <v>40576</v>
      </c>
      <c r="BD6" s="127"/>
      <c r="BE6" s="76">
        <f>BE5+1</f>
        <v>40604</v>
      </c>
      <c r="BF6" s="127"/>
      <c r="BG6" s="76">
        <f>BG5+1</f>
        <v>40635</v>
      </c>
      <c r="BH6" s="127"/>
      <c r="BI6" s="76">
        <f>BI5+1</f>
        <v>40665</v>
      </c>
      <c r="BJ6" s="127"/>
      <c r="BK6" s="76">
        <f>BK5+1</f>
        <v>40696</v>
      </c>
      <c r="BL6" s="127"/>
      <c r="BM6" s="76">
        <f>BM5+1</f>
        <v>40726</v>
      </c>
      <c r="BN6" s="127"/>
      <c r="BO6" s="76">
        <f>BO5+1</f>
        <v>40757</v>
      </c>
      <c r="BP6" s="127"/>
      <c r="BQ6" s="76">
        <f>BQ5+1</f>
        <v>40788</v>
      </c>
      <c r="BR6" s="127"/>
      <c r="BS6" s="76">
        <f>BS5+1</f>
        <v>40818</v>
      </c>
      <c r="BT6" s="127"/>
      <c r="BU6" s="76">
        <f>BU5+1</f>
        <v>40849</v>
      </c>
      <c r="BV6" s="127"/>
      <c r="BW6" s="76">
        <f>BW5+1</f>
        <v>40879</v>
      </c>
      <c r="BX6" s="127"/>
      <c r="BY6" s="76">
        <f>BY5+1</f>
        <v>40910</v>
      </c>
      <c r="BZ6" s="128"/>
      <c r="CA6" s="124"/>
      <c r="CB6" s="125"/>
      <c r="CC6" s="76">
        <f>CC5+1</f>
        <v>40941</v>
      </c>
      <c r="CD6" s="127"/>
      <c r="CE6" s="76">
        <f>CE5+1</f>
        <v>40970</v>
      </c>
      <c r="CF6" s="127"/>
      <c r="CG6" s="76">
        <f>CG5+1</f>
        <v>41001</v>
      </c>
      <c r="CH6" s="127"/>
      <c r="CI6" s="76">
        <f>CI5+1</f>
        <v>41031</v>
      </c>
      <c r="CJ6" s="127"/>
      <c r="CK6" s="76">
        <f>CK5+1</f>
        <v>41062</v>
      </c>
      <c r="CL6" s="127"/>
      <c r="CM6" s="76">
        <f>CM5+1</f>
        <v>41092</v>
      </c>
      <c r="CN6" s="127"/>
      <c r="CO6" s="76">
        <f>CO5+1</f>
        <v>41123</v>
      </c>
      <c r="CP6" s="127"/>
      <c r="CQ6" s="76">
        <f>CQ5+1</f>
        <v>41154</v>
      </c>
      <c r="CR6" s="127"/>
      <c r="CS6" s="76">
        <f>CS5+1</f>
        <v>41184</v>
      </c>
      <c r="CT6" s="127"/>
      <c r="CU6" s="76">
        <f>CU5+1</f>
        <v>41215</v>
      </c>
      <c r="CV6" s="127"/>
      <c r="CW6" s="76">
        <f>CW5+1</f>
        <v>41245</v>
      </c>
      <c r="CX6" s="127"/>
      <c r="CY6" s="76">
        <f>CY5+1</f>
        <v>41276</v>
      </c>
      <c r="CZ6" s="128"/>
      <c r="DA6" s="124"/>
    </row>
    <row r="7" spans="1:105" s="129" customFormat="1" ht="9.75" customHeight="1">
      <c r="A7" s="124"/>
      <c r="B7" s="125"/>
      <c r="C7" s="130">
        <f t="shared" si="0"/>
        <v>39847</v>
      </c>
      <c r="D7" s="120"/>
      <c r="E7" s="76">
        <f aca="true" t="shared" si="2" ref="E7:W32">E6+1</f>
        <v>39875</v>
      </c>
      <c r="F7" s="127"/>
      <c r="G7" s="76">
        <f t="shared" si="2"/>
        <v>39906</v>
      </c>
      <c r="H7" s="127"/>
      <c r="I7" s="76">
        <f t="shared" si="2"/>
        <v>39936</v>
      </c>
      <c r="J7" s="127"/>
      <c r="K7" s="76">
        <f t="shared" si="2"/>
        <v>39967</v>
      </c>
      <c r="L7" s="127"/>
      <c r="M7" s="76">
        <f t="shared" si="2"/>
        <v>39997</v>
      </c>
      <c r="N7" s="127"/>
      <c r="O7" s="76">
        <f t="shared" si="2"/>
        <v>40028</v>
      </c>
      <c r="P7" s="127"/>
      <c r="Q7" s="76">
        <f t="shared" si="2"/>
        <v>40059</v>
      </c>
      <c r="R7" s="127"/>
      <c r="S7" s="76">
        <f t="shared" si="2"/>
        <v>40089</v>
      </c>
      <c r="T7" s="127"/>
      <c r="U7" s="76">
        <f t="shared" si="2"/>
        <v>40120</v>
      </c>
      <c r="V7" s="127"/>
      <c r="W7" s="76">
        <f t="shared" si="2"/>
        <v>40150</v>
      </c>
      <c r="X7" s="127"/>
      <c r="Y7" s="76">
        <f t="shared" si="1"/>
        <v>40181</v>
      </c>
      <c r="Z7" s="128"/>
      <c r="AA7" s="124"/>
      <c r="AB7" s="125"/>
      <c r="AC7" s="76">
        <f aca="true" t="shared" si="3" ref="AC7:AC32">AC6+1</f>
        <v>40212</v>
      </c>
      <c r="AD7" s="127"/>
      <c r="AE7" s="76">
        <f aca="true" t="shared" si="4" ref="AE7:AS32">AE6+1</f>
        <v>40240</v>
      </c>
      <c r="AF7" s="127"/>
      <c r="AG7" s="76">
        <f t="shared" si="4"/>
        <v>40271</v>
      </c>
      <c r="AH7" s="127"/>
      <c r="AI7" s="76">
        <f t="shared" si="4"/>
        <v>40301</v>
      </c>
      <c r="AJ7" s="127"/>
      <c r="AK7" s="76">
        <f t="shared" si="4"/>
        <v>40332</v>
      </c>
      <c r="AL7" s="127"/>
      <c r="AM7" s="76">
        <f t="shared" si="4"/>
        <v>40362</v>
      </c>
      <c r="AN7" s="127"/>
      <c r="AO7" s="76">
        <f t="shared" si="4"/>
        <v>40393</v>
      </c>
      <c r="AP7" s="127"/>
      <c r="AQ7" s="76">
        <f t="shared" si="4"/>
        <v>40424</v>
      </c>
      <c r="AR7" s="127"/>
      <c r="AS7" s="76">
        <f t="shared" si="4"/>
        <v>40454</v>
      </c>
      <c r="AT7" s="127"/>
      <c r="AU7" s="76">
        <f aca="true" t="shared" si="5" ref="AU7:AW32">AU6+1</f>
        <v>40485</v>
      </c>
      <c r="AV7" s="127"/>
      <c r="AW7" s="76">
        <f t="shared" si="5"/>
        <v>40515</v>
      </c>
      <c r="AX7" s="127"/>
      <c r="AY7" s="76">
        <f aca="true" t="shared" si="6" ref="AY7:AY32">AY6+1</f>
        <v>40546</v>
      </c>
      <c r="AZ7" s="128"/>
      <c r="BA7" s="124"/>
      <c r="BB7" s="125"/>
      <c r="BC7" s="76">
        <f aca="true" t="shared" si="7" ref="BC7:BC32">BC6+1</f>
        <v>40577</v>
      </c>
      <c r="BD7" s="127"/>
      <c r="BE7" s="76">
        <f aca="true" t="shared" si="8" ref="BE7:BE32">BE6+1</f>
        <v>40605</v>
      </c>
      <c r="BF7" s="127"/>
      <c r="BG7" s="76">
        <f aca="true" t="shared" si="9" ref="BG7:BG32">BG6+1</f>
        <v>40636</v>
      </c>
      <c r="BH7" s="127"/>
      <c r="BI7" s="76">
        <f aca="true" t="shared" si="10" ref="BI7:BI32">BI6+1</f>
        <v>40666</v>
      </c>
      <c r="BJ7" s="127"/>
      <c r="BK7" s="76">
        <f aca="true" t="shared" si="11" ref="BK7:BK32">BK6+1</f>
        <v>40697</v>
      </c>
      <c r="BL7" s="127"/>
      <c r="BM7" s="76">
        <f aca="true" t="shared" si="12" ref="BM7:BM32">BM6+1</f>
        <v>40727</v>
      </c>
      <c r="BN7" s="127"/>
      <c r="BO7" s="76">
        <f aca="true" t="shared" si="13" ref="BO7:BO32">BO6+1</f>
        <v>40758</v>
      </c>
      <c r="BP7" s="127"/>
      <c r="BQ7" s="76">
        <f aca="true" t="shared" si="14" ref="BQ7:BQ32">BQ6+1</f>
        <v>40789</v>
      </c>
      <c r="BR7" s="127"/>
      <c r="BS7" s="76">
        <f aca="true" t="shared" si="15" ref="BS7:BS32">BS6+1</f>
        <v>40819</v>
      </c>
      <c r="BT7" s="127"/>
      <c r="BU7" s="76">
        <f aca="true" t="shared" si="16" ref="BU7:BU32">BU6+1</f>
        <v>40850</v>
      </c>
      <c r="BV7" s="127"/>
      <c r="BW7" s="76">
        <f aca="true" t="shared" si="17" ref="BW7:BW32">BW6+1</f>
        <v>40880</v>
      </c>
      <c r="BX7" s="127"/>
      <c r="BY7" s="76">
        <f aca="true" t="shared" si="18" ref="BY7:BY32">BY6+1</f>
        <v>40911</v>
      </c>
      <c r="BZ7" s="128"/>
      <c r="CA7" s="124"/>
      <c r="CB7" s="125"/>
      <c r="CC7" s="76">
        <f aca="true" t="shared" si="19" ref="CC7:CC32">CC6+1</f>
        <v>40942</v>
      </c>
      <c r="CD7" s="127"/>
      <c r="CE7" s="76">
        <f aca="true" t="shared" si="20" ref="CE7:CE32">CE6+1</f>
        <v>40971</v>
      </c>
      <c r="CF7" s="127"/>
      <c r="CG7" s="76">
        <f aca="true" t="shared" si="21" ref="CG7:CG32">CG6+1</f>
        <v>41002</v>
      </c>
      <c r="CH7" s="127"/>
      <c r="CI7" s="76">
        <f aca="true" t="shared" si="22" ref="CI7:CI32">CI6+1</f>
        <v>41032</v>
      </c>
      <c r="CJ7" s="127"/>
      <c r="CK7" s="76">
        <f aca="true" t="shared" si="23" ref="CK7:CK32">CK6+1</f>
        <v>41063</v>
      </c>
      <c r="CL7" s="127"/>
      <c r="CM7" s="76">
        <f aca="true" t="shared" si="24" ref="CM7:CM32">CM6+1</f>
        <v>41093</v>
      </c>
      <c r="CN7" s="127"/>
      <c r="CO7" s="76">
        <f aca="true" t="shared" si="25" ref="CO7:CO32">CO6+1</f>
        <v>41124</v>
      </c>
      <c r="CP7" s="127"/>
      <c r="CQ7" s="76">
        <f aca="true" t="shared" si="26" ref="CQ7:CQ32">CQ6+1</f>
        <v>41155</v>
      </c>
      <c r="CR7" s="127"/>
      <c r="CS7" s="76">
        <f aca="true" t="shared" si="27" ref="CS7:CS32">CS6+1</f>
        <v>41185</v>
      </c>
      <c r="CT7" s="127"/>
      <c r="CU7" s="76">
        <f aca="true" t="shared" si="28" ref="CU7:CU32">CU6+1</f>
        <v>41216</v>
      </c>
      <c r="CV7" s="127"/>
      <c r="CW7" s="76">
        <f aca="true" t="shared" si="29" ref="CW7:CW32">CW6+1</f>
        <v>41246</v>
      </c>
      <c r="CX7" s="127"/>
      <c r="CY7" s="76">
        <f aca="true" t="shared" si="30" ref="CY7:CY32">CY6+1</f>
        <v>41277</v>
      </c>
      <c r="CZ7" s="128"/>
      <c r="DA7" s="124"/>
    </row>
    <row r="8" spans="1:105" s="129" customFormat="1" ht="9.75" customHeight="1">
      <c r="A8" s="124"/>
      <c r="B8" s="125"/>
      <c r="C8" s="130">
        <f t="shared" si="0"/>
        <v>39848</v>
      </c>
      <c r="D8" s="120"/>
      <c r="E8" s="76">
        <f t="shared" si="2"/>
        <v>39876</v>
      </c>
      <c r="F8" s="127"/>
      <c r="G8" s="76">
        <f t="shared" si="2"/>
        <v>39907</v>
      </c>
      <c r="H8" s="127"/>
      <c r="I8" s="76">
        <f t="shared" si="2"/>
        <v>39937</v>
      </c>
      <c r="J8" s="127"/>
      <c r="K8" s="76">
        <f t="shared" si="2"/>
        <v>39968</v>
      </c>
      <c r="L8" s="127"/>
      <c r="M8" s="76">
        <f t="shared" si="2"/>
        <v>39998</v>
      </c>
      <c r="N8" s="127"/>
      <c r="O8" s="76">
        <f t="shared" si="2"/>
        <v>40029</v>
      </c>
      <c r="P8" s="127"/>
      <c r="Q8" s="76">
        <f t="shared" si="2"/>
        <v>40060</v>
      </c>
      <c r="R8" s="127"/>
      <c r="S8" s="76">
        <f t="shared" si="2"/>
        <v>40090</v>
      </c>
      <c r="T8" s="127"/>
      <c r="U8" s="76">
        <f t="shared" si="2"/>
        <v>40121</v>
      </c>
      <c r="V8" s="127"/>
      <c r="W8" s="76">
        <f t="shared" si="2"/>
        <v>40151</v>
      </c>
      <c r="X8" s="127"/>
      <c r="Y8" s="76">
        <f t="shared" si="1"/>
        <v>40182</v>
      </c>
      <c r="Z8" s="128"/>
      <c r="AA8" s="124"/>
      <c r="AB8" s="125"/>
      <c r="AC8" s="76">
        <f t="shared" si="3"/>
        <v>40213</v>
      </c>
      <c r="AD8" s="127"/>
      <c r="AE8" s="76">
        <f t="shared" si="4"/>
        <v>40241</v>
      </c>
      <c r="AF8" s="127"/>
      <c r="AG8" s="76">
        <f t="shared" si="4"/>
        <v>40272</v>
      </c>
      <c r="AH8" s="127"/>
      <c r="AI8" s="76">
        <f t="shared" si="4"/>
        <v>40302</v>
      </c>
      <c r="AJ8" s="127"/>
      <c r="AK8" s="76">
        <f t="shared" si="4"/>
        <v>40333</v>
      </c>
      <c r="AL8" s="127"/>
      <c r="AM8" s="76">
        <f t="shared" si="4"/>
        <v>40363</v>
      </c>
      <c r="AN8" s="127"/>
      <c r="AO8" s="76">
        <f t="shared" si="4"/>
        <v>40394</v>
      </c>
      <c r="AP8" s="127"/>
      <c r="AQ8" s="76">
        <f t="shared" si="4"/>
        <v>40425</v>
      </c>
      <c r="AR8" s="127"/>
      <c r="AS8" s="76">
        <f t="shared" si="4"/>
        <v>40455</v>
      </c>
      <c r="AT8" s="127"/>
      <c r="AU8" s="76">
        <f t="shared" si="5"/>
        <v>40486</v>
      </c>
      <c r="AV8" s="127"/>
      <c r="AW8" s="76">
        <f t="shared" si="5"/>
        <v>40516</v>
      </c>
      <c r="AX8" s="127"/>
      <c r="AY8" s="76">
        <f t="shared" si="6"/>
        <v>40547</v>
      </c>
      <c r="AZ8" s="128"/>
      <c r="BA8" s="124"/>
      <c r="BB8" s="125"/>
      <c r="BC8" s="76">
        <f t="shared" si="7"/>
        <v>40578</v>
      </c>
      <c r="BD8" s="127"/>
      <c r="BE8" s="76">
        <f t="shared" si="8"/>
        <v>40606</v>
      </c>
      <c r="BF8" s="127"/>
      <c r="BG8" s="76">
        <f t="shared" si="9"/>
        <v>40637</v>
      </c>
      <c r="BH8" s="127"/>
      <c r="BI8" s="76">
        <f t="shared" si="10"/>
        <v>40667</v>
      </c>
      <c r="BJ8" s="127"/>
      <c r="BK8" s="76">
        <f t="shared" si="11"/>
        <v>40698</v>
      </c>
      <c r="BL8" s="127"/>
      <c r="BM8" s="76">
        <f t="shared" si="12"/>
        <v>40728</v>
      </c>
      <c r="BN8" s="127"/>
      <c r="BO8" s="76">
        <f t="shared" si="13"/>
        <v>40759</v>
      </c>
      <c r="BP8" s="127"/>
      <c r="BQ8" s="76">
        <f t="shared" si="14"/>
        <v>40790</v>
      </c>
      <c r="BR8" s="127"/>
      <c r="BS8" s="76">
        <f t="shared" si="15"/>
        <v>40820</v>
      </c>
      <c r="BT8" s="127"/>
      <c r="BU8" s="76">
        <f t="shared" si="16"/>
        <v>40851</v>
      </c>
      <c r="BV8" s="127"/>
      <c r="BW8" s="76">
        <f t="shared" si="17"/>
        <v>40881</v>
      </c>
      <c r="BX8" s="127"/>
      <c r="BY8" s="76">
        <f t="shared" si="18"/>
        <v>40912</v>
      </c>
      <c r="BZ8" s="128"/>
      <c r="CA8" s="124"/>
      <c r="CB8" s="125"/>
      <c r="CC8" s="76">
        <f t="shared" si="19"/>
        <v>40943</v>
      </c>
      <c r="CD8" s="127"/>
      <c r="CE8" s="76">
        <f t="shared" si="20"/>
        <v>40972</v>
      </c>
      <c r="CF8" s="127"/>
      <c r="CG8" s="76">
        <f t="shared" si="21"/>
        <v>41003</v>
      </c>
      <c r="CH8" s="127"/>
      <c r="CI8" s="76">
        <f t="shared" si="22"/>
        <v>41033</v>
      </c>
      <c r="CJ8" s="127"/>
      <c r="CK8" s="76">
        <f t="shared" si="23"/>
        <v>41064</v>
      </c>
      <c r="CL8" s="127"/>
      <c r="CM8" s="76">
        <f t="shared" si="24"/>
        <v>41094</v>
      </c>
      <c r="CN8" s="127"/>
      <c r="CO8" s="76">
        <f t="shared" si="25"/>
        <v>41125</v>
      </c>
      <c r="CP8" s="127"/>
      <c r="CQ8" s="76">
        <f t="shared" si="26"/>
        <v>41156</v>
      </c>
      <c r="CR8" s="127"/>
      <c r="CS8" s="76">
        <f t="shared" si="27"/>
        <v>41186</v>
      </c>
      <c r="CT8" s="127"/>
      <c r="CU8" s="76">
        <f t="shared" si="28"/>
        <v>41217</v>
      </c>
      <c r="CV8" s="127"/>
      <c r="CW8" s="76">
        <f t="shared" si="29"/>
        <v>41247</v>
      </c>
      <c r="CX8" s="127"/>
      <c r="CY8" s="76">
        <f t="shared" si="30"/>
        <v>41278</v>
      </c>
      <c r="CZ8" s="128"/>
      <c r="DA8" s="124"/>
    </row>
    <row r="9" spans="1:105" s="129" customFormat="1" ht="9.75" customHeight="1">
      <c r="A9" s="124"/>
      <c r="B9" s="125"/>
      <c r="C9" s="130">
        <f t="shared" si="0"/>
        <v>39849</v>
      </c>
      <c r="D9" s="120"/>
      <c r="E9" s="76">
        <f t="shared" si="2"/>
        <v>39877</v>
      </c>
      <c r="F9" s="127"/>
      <c r="G9" s="76">
        <f t="shared" si="2"/>
        <v>39908</v>
      </c>
      <c r="H9" s="127"/>
      <c r="I9" s="76">
        <f t="shared" si="2"/>
        <v>39938</v>
      </c>
      <c r="J9" s="127"/>
      <c r="K9" s="76">
        <f t="shared" si="2"/>
        <v>39969</v>
      </c>
      <c r="L9" s="127"/>
      <c r="M9" s="76">
        <f t="shared" si="2"/>
        <v>39999</v>
      </c>
      <c r="N9" s="127"/>
      <c r="O9" s="76">
        <f t="shared" si="2"/>
        <v>40030</v>
      </c>
      <c r="P9" s="127"/>
      <c r="Q9" s="76">
        <f t="shared" si="2"/>
        <v>40061</v>
      </c>
      <c r="R9" s="127"/>
      <c r="S9" s="76">
        <f t="shared" si="2"/>
        <v>40091</v>
      </c>
      <c r="T9" s="127"/>
      <c r="U9" s="76">
        <f t="shared" si="2"/>
        <v>40122</v>
      </c>
      <c r="V9" s="127"/>
      <c r="W9" s="76">
        <f t="shared" si="2"/>
        <v>40152</v>
      </c>
      <c r="X9" s="127"/>
      <c r="Y9" s="76">
        <f t="shared" si="1"/>
        <v>40183</v>
      </c>
      <c r="Z9" s="128"/>
      <c r="AA9" s="124"/>
      <c r="AB9" s="125"/>
      <c r="AC9" s="76">
        <f t="shared" si="3"/>
        <v>40214</v>
      </c>
      <c r="AD9" s="127"/>
      <c r="AE9" s="76">
        <f t="shared" si="4"/>
        <v>40242</v>
      </c>
      <c r="AF9" s="127"/>
      <c r="AG9" s="76">
        <f t="shared" si="4"/>
        <v>40273</v>
      </c>
      <c r="AH9" s="127"/>
      <c r="AI9" s="76">
        <f t="shared" si="4"/>
        <v>40303</v>
      </c>
      <c r="AJ9" s="127"/>
      <c r="AK9" s="76">
        <f t="shared" si="4"/>
        <v>40334</v>
      </c>
      <c r="AL9" s="127"/>
      <c r="AM9" s="76">
        <f t="shared" si="4"/>
        <v>40364</v>
      </c>
      <c r="AN9" s="127"/>
      <c r="AO9" s="76">
        <f t="shared" si="4"/>
        <v>40395</v>
      </c>
      <c r="AP9" s="127"/>
      <c r="AQ9" s="76">
        <f t="shared" si="4"/>
        <v>40426</v>
      </c>
      <c r="AR9" s="127"/>
      <c r="AS9" s="76">
        <f t="shared" si="4"/>
        <v>40456</v>
      </c>
      <c r="AT9" s="127"/>
      <c r="AU9" s="76">
        <f t="shared" si="5"/>
        <v>40487</v>
      </c>
      <c r="AV9" s="127"/>
      <c r="AW9" s="76">
        <f t="shared" si="5"/>
        <v>40517</v>
      </c>
      <c r="AX9" s="127"/>
      <c r="AY9" s="76">
        <f t="shared" si="6"/>
        <v>40548</v>
      </c>
      <c r="AZ9" s="128"/>
      <c r="BA9" s="124"/>
      <c r="BB9" s="125"/>
      <c r="BC9" s="76">
        <f t="shared" si="7"/>
        <v>40579</v>
      </c>
      <c r="BD9" s="127"/>
      <c r="BE9" s="76">
        <f t="shared" si="8"/>
        <v>40607</v>
      </c>
      <c r="BF9" s="127"/>
      <c r="BG9" s="76">
        <f t="shared" si="9"/>
        <v>40638</v>
      </c>
      <c r="BH9" s="127"/>
      <c r="BI9" s="76">
        <f t="shared" si="10"/>
        <v>40668</v>
      </c>
      <c r="BJ9" s="127"/>
      <c r="BK9" s="76">
        <f t="shared" si="11"/>
        <v>40699</v>
      </c>
      <c r="BL9" s="127"/>
      <c r="BM9" s="76">
        <f t="shared" si="12"/>
        <v>40729</v>
      </c>
      <c r="BN9" s="127"/>
      <c r="BO9" s="76">
        <f t="shared" si="13"/>
        <v>40760</v>
      </c>
      <c r="BP9" s="127"/>
      <c r="BQ9" s="76">
        <f t="shared" si="14"/>
        <v>40791</v>
      </c>
      <c r="BR9" s="127"/>
      <c r="BS9" s="76">
        <f t="shared" si="15"/>
        <v>40821</v>
      </c>
      <c r="BT9" s="127"/>
      <c r="BU9" s="76">
        <f t="shared" si="16"/>
        <v>40852</v>
      </c>
      <c r="BV9" s="127"/>
      <c r="BW9" s="76">
        <f t="shared" si="17"/>
        <v>40882</v>
      </c>
      <c r="BX9" s="127"/>
      <c r="BY9" s="76">
        <f t="shared" si="18"/>
        <v>40913</v>
      </c>
      <c r="BZ9" s="128"/>
      <c r="CA9" s="124"/>
      <c r="CB9" s="125"/>
      <c r="CC9" s="76">
        <f t="shared" si="19"/>
        <v>40944</v>
      </c>
      <c r="CD9" s="127"/>
      <c r="CE9" s="76">
        <f t="shared" si="20"/>
        <v>40973</v>
      </c>
      <c r="CF9" s="127"/>
      <c r="CG9" s="76">
        <f t="shared" si="21"/>
        <v>41004</v>
      </c>
      <c r="CH9" s="127"/>
      <c r="CI9" s="76">
        <f t="shared" si="22"/>
        <v>41034</v>
      </c>
      <c r="CJ9" s="127"/>
      <c r="CK9" s="76">
        <f t="shared" si="23"/>
        <v>41065</v>
      </c>
      <c r="CL9" s="127"/>
      <c r="CM9" s="76">
        <f t="shared" si="24"/>
        <v>41095</v>
      </c>
      <c r="CN9" s="127"/>
      <c r="CO9" s="76">
        <f t="shared" si="25"/>
        <v>41126</v>
      </c>
      <c r="CP9" s="127"/>
      <c r="CQ9" s="76">
        <f t="shared" si="26"/>
        <v>41157</v>
      </c>
      <c r="CR9" s="127"/>
      <c r="CS9" s="76">
        <f t="shared" si="27"/>
        <v>41187</v>
      </c>
      <c r="CT9" s="127"/>
      <c r="CU9" s="76">
        <f t="shared" si="28"/>
        <v>41218</v>
      </c>
      <c r="CV9" s="127"/>
      <c r="CW9" s="76">
        <f t="shared" si="29"/>
        <v>41248</v>
      </c>
      <c r="CX9" s="127"/>
      <c r="CY9" s="76">
        <f t="shared" si="30"/>
        <v>41279</v>
      </c>
      <c r="CZ9" s="128"/>
      <c r="DA9" s="124"/>
    </row>
    <row r="10" spans="1:105" s="129" customFormat="1" ht="9.75" customHeight="1">
      <c r="A10" s="124"/>
      <c r="B10" s="125"/>
      <c r="C10" s="130">
        <f t="shared" si="0"/>
        <v>39850</v>
      </c>
      <c r="D10" s="120"/>
      <c r="E10" s="76">
        <f t="shared" si="2"/>
        <v>39878</v>
      </c>
      <c r="F10" s="127"/>
      <c r="G10" s="76">
        <f t="shared" si="2"/>
        <v>39909</v>
      </c>
      <c r="H10" s="127"/>
      <c r="I10" s="76">
        <f t="shared" si="2"/>
        <v>39939</v>
      </c>
      <c r="J10" s="127"/>
      <c r="K10" s="76">
        <f t="shared" si="2"/>
        <v>39970</v>
      </c>
      <c r="L10" s="127"/>
      <c r="M10" s="76">
        <f t="shared" si="2"/>
        <v>40000</v>
      </c>
      <c r="N10" s="127"/>
      <c r="O10" s="76">
        <f t="shared" si="2"/>
        <v>40031</v>
      </c>
      <c r="P10" s="127"/>
      <c r="Q10" s="76">
        <f t="shared" si="2"/>
        <v>40062</v>
      </c>
      <c r="R10" s="127"/>
      <c r="S10" s="76">
        <f t="shared" si="2"/>
        <v>40092</v>
      </c>
      <c r="T10" s="127"/>
      <c r="U10" s="76">
        <f t="shared" si="2"/>
        <v>40123</v>
      </c>
      <c r="V10" s="127"/>
      <c r="W10" s="76">
        <f t="shared" si="2"/>
        <v>40153</v>
      </c>
      <c r="X10" s="127"/>
      <c r="Y10" s="76">
        <f t="shared" si="1"/>
        <v>40184</v>
      </c>
      <c r="Z10" s="128"/>
      <c r="AA10" s="124"/>
      <c r="AB10" s="125"/>
      <c r="AC10" s="76">
        <f t="shared" si="3"/>
        <v>40215</v>
      </c>
      <c r="AD10" s="127"/>
      <c r="AE10" s="76">
        <f t="shared" si="4"/>
        <v>40243</v>
      </c>
      <c r="AF10" s="127"/>
      <c r="AG10" s="76">
        <f t="shared" si="4"/>
        <v>40274</v>
      </c>
      <c r="AH10" s="127"/>
      <c r="AI10" s="76">
        <f t="shared" si="4"/>
        <v>40304</v>
      </c>
      <c r="AJ10" s="127"/>
      <c r="AK10" s="76">
        <f t="shared" si="4"/>
        <v>40335</v>
      </c>
      <c r="AL10" s="127"/>
      <c r="AM10" s="76">
        <f t="shared" si="4"/>
        <v>40365</v>
      </c>
      <c r="AN10" s="127"/>
      <c r="AO10" s="76">
        <f t="shared" si="4"/>
        <v>40396</v>
      </c>
      <c r="AP10" s="127"/>
      <c r="AQ10" s="76">
        <f t="shared" si="4"/>
        <v>40427</v>
      </c>
      <c r="AR10" s="127"/>
      <c r="AS10" s="76">
        <f t="shared" si="4"/>
        <v>40457</v>
      </c>
      <c r="AT10" s="127"/>
      <c r="AU10" s="76">
        <f t="shared" si="5"/>
        <v>40488</v>
      </c>
      <c r="AV10" s="127"/>
      <c r="AW10" s="76">
        <f t="shared" si="5"/>
        <v>40518</v>
      </c>
      <c r="AX10" s="127"/>
      <c r="AY10" s="76">
        <f t="shared" si="6"/>
        <v>40549</v>
      </c>
      <c r="AZ10" s="128"/>
      <c r="BA10" s="124"/>
      <c r="BB10" s="125"/>
      <c r="BC10" s="76">
        <f t="shared" si="7"/>
        <v>40580</v>
      </c>
      <c r="BD10" s="127"/>
      <c r="BE10" s="76">
        <f t="shared" si="8"/>
        <v>40608</v>
      </c>
      <c r="BF10" s="127"/>
      <c r="BG10" s="76">
        <f t="shared" si="9"/>
        <v>40639</v>
      </c>
      <c r="BH10" s="127"/>
      <c r="BI10" s="76">
        <f t="shared" si="10"/>
        <v>40669</v>
      </c>
      <c r="BJ10" s="127"/>
      <c r="BK10" s="76">
        <f t="shared" si="11"/>
        <v>40700</v>
      </c>
      <c r="BL10" s="127"/>
      <c r="BM10" s="76">
        <f t="shared" si="12"/>
        <v>40730</v>
      </c>
      <c r="BN10" s="127"/>
      <c r="BO10" s="76">
        <f t="shared" si="13"/>
        <v>40761</v>
      </c>
      <c r="BP10" s="127"/>
      <c r="BQ10" s="76">
        <f t="shared" si="14"/>
        <v>40792</v>
      </c>
      <c r="BR10" s="127"/>
      <c r="BS10" s="76">
        <f t="shared" si="15"/>
        <v>40822</v>
      </c>
      <c r="BT10" s="127"/>
      <c r="BU10" s="76">
        <f t="shared" si="16"/>
        <v>40853</v>
      </c>
      <c r="BV10" s="127"/>
      <c r="BW10" s="76">
        <f t="shared" si="17"/>
        <v>40883</v>
      </c>
      <c r="BX10" s="127"/>
      <c r="BY10" s="76">
        <f t="shared" si="18"/>
        <v>40914</v>
      </c>
      <c r="BZ10" s="128"/>
      <c r="CA10" s="124"/>
      <c r="CB10" s="125"/>
      <c r="CC10" s="76">
        <f t="shared" si="19"/>
        <v>40945</v>
      </c>
      <c r="CD10" s="127"/>
      <c r="CE10" s="76">
        <f t="shared" si="20"/>
        <v>40974</v>
      </c>
      <c r="CF10" s="127"/>
      <c r="CG10" s="76">
        <f t="shared" si="21"/>
        <v>41005</v>
      </c>
      <c r="CH10" s="127"/>
      <c r="CI10" s="76">
        <f t="shared" si="22"/>
        <v>41035</v>
      </c>
      <c r="CJ10" s="127"/>
      <c r="CK10" s="76">
        <f t="shared" si="23"/>
        <v>41066</v>
      </c>
      <c r="CL10" s="127"/>
      <c r="CM10" s="76">
        <f t="shared" si="24"/>
        <v>41096</v>
      </c>
      <c r="CN10" s="127"/>
      <c r="CO10" s="76">
        <f t="shared" si="25"/>
        <v>41127</v>
      </c>
      <c r="CP10" s="127"/>
      <c r="CQ10" s="76">
        <f t="shared" si="26"/>
        <v>41158</v>
      </c>
      <c r="CR10" s="127"/>
      <c r="CS10" s="76">
        <f t="shared" si="27"/>
        <v>41188</v>
      </c>
      <c r="CT10" s="127"/>
      <c r="CU10" s="76">
        <f t="shared" si="28"/>
        <v>41219</v>
      </c>
      <c r="CV10" s="127"/>
      <c r="CW10" s="76">
        <f t="shared" si="29"/>
        <v>41249</v>
      </c>
      <c r="CX10" s="127"/>
      <c r="CY10" s="76">
        <f t="shared" si="30"/>
        <v>41280</v>
      </c>
      <c r="CZ10" s="128"/>
      <c r="DA10" s="124"/>
    </row>
    <row r="11" spans="1:105" s="129" customFormat="1" ht="9.75" customHeight="1">
      <c r="A11" s="124"/>
      <c r="B11" s="125"/>
      <c r="C11" s="130">
        <f t="shared" si="0"/>
        <v>39851</v>
      </c>
      <c r="D11" s="120"/>
      <c r="E11" s="76">
        <f t="shared" si="2"/>
        <v>39879</v>
      </c>
      <c r="F11" s="127"/>
      <c r="G11" s="76">
        <f t="shared" si="2"/>
        <v>39910</v>
      </c>
      <c r="H11" s="127"/>
      <c r="I11" s="76">
        <f t="shared" si="2"/>
        <v>39940</v>
      </c>
      <c r="J11" s="127"/>
      <c r="K11" s="76">
        <f t="shared" si="2"/>
        <v>39971</v>
      </c>
      <c r="L11" s="127"/>
      <c r="M11" s="76">
        <f t="shared" si="2"/>
        <v>40001</v>
      </c>
      <c r="N11" s="127"/>
      <c r="O11" s="76">
        <f t="shared" si="2"/>
        <v>40032</v>
      </c>
      <c r="P11" s="127"/>
      <c r="Q11" s="76">
        <f t="shared" si="2"/>
        <v>40063</v>
      </c>
      <c r="R11" s="127"/>
      <c r="S11" s="76">
        <f t="shared" si="2"/>
        <v>40093</v>
      </c>
      <c r="T11" s="127"/>
      <c r="U11" s="76">
        <f t="shared" si="2"/>
        <v>40124</v>
      </c>
      <c r="V11" s="127"/>
      <c r="W11" s="76">
        <f t="shared" si="2"/>
        <v>40154</v>
      </c>
      <c r="X11" s="127"/>
      <c r="Y11" s="76">
        <f t="shared" si="1"/>
        <v>40185</v>
      </c>
      <c r="Z11" s="128"/>
      <c r="AA11" s="124"/>
      <c r="AB11" s="125"/>
      <c r="AC11" s="76">
        <f t="shared" si="3"/>
        <v>40216</v>
      </c>
      <c r="AD11" s="127"/>
      <c r="AE11" s="76">
        <f t="shared" si="4"/>
        <v>40244</v>
      </c>
      <c r="AF11" s="127"/>
      <c r="AG11" s="76">
        <f t="shared" si="4"/>
        <v>40275</v>
      </c>
      <c r="AH11" s="127"/>
      <c r="AI11" s="76">
        <f t="shared" si="4"/>
        <v>40305</v>
      </c>
      <c r="AJ11" s="127"/>
      <c r="AK11" s="76">
        <f t="shared" si="4"/>
        <v>40336</v>
      </c>
      <c r="AL11" s="127"/>
      <c r="AM11" s="76">
        <f t="shared" si="4"/>
        <v>40366</v>
      </c>
      <c r="AN11" s="127"/>
      <c r="AO11" s="76">
        <f t="shared" si="4"/>
        <v>40397</v>
      </c>
      <c r="AP11" s="127"/>
      <c r="AQ11" s="76">
        <f t="shared" si="4"/>
        <v>40428</v>
      </c>
      <c r="AR11" s="127"/>
      <c r="AS11" s="76">
        <f t="shared" si="4"/>
        <v>40458</v>
      </c>
      <c r="AT11" s="127"/>
      <c r="AU11" s="76">
        <f t="shared" si="5"/>
        <v>40489</v>
      </c>
      <c r="AV11" s="127"/>
      <c r="AW11" s="76">
        <f t="shared" si="5"/>
        <v>40519</v>
      </c>
      <c r="AX11" s="127"/>
      <c r="AY11" s="76">
        <f t="shared" si="6"/>
        <v>40550</v>
      </c>
      <c r="AZ11" s="128"/>
      <c r="BA11" s="124"/>
      <c r="BB11" s="125"/>
      <c r="BC11" s="76">
        <f t="shared" si="7"/>
        <v>40581</v>
      </c>
      <c r="BD11" s="127"/>
      <c r="BE11" s="76">
        <f t="shared" si="8"/>
        <v>40609</v>
      </c>
      <c r="BF11" s="127"/>
      <c r="BG11" s="76">
        <f t="shared" si="9"/>
        <v>40640</v>
      </c>
      <c r="BH11" s="127"/>
      <c r="BI11" s="76">
        <f t="shared" si="10"/>
        <v>40670</v>
      </c>
      <c r="BJ11" s="127"/>
      <c r="BK11" s="76">
        <f t="shared" si="11"/>
        <v>40701</v>
      </c>
      <c r="BL11" s="127"/>
      <c r="BM11" s="76">
        <f t="shared" si="12"/>
        <v>40731</v>
      </c>
      <c r="BN11" s="127"/>
      <c r="BO11" s="76">
        <f t="shared" si="13"/>
        <v>40762</v>
      </c>
      <c r="BP11" s="127"/>
      <c r="BQ11" s="76">
        <f t="shared" si="14"/>
        <v>40793</v>
      </c>
      <c r="BR11" s="127"/>
      <c r="BS11" s="76">
        <f t="shared" si="15"/>
        <v>40823</v>
      </c>
      <c r="BT11" s="127"/>
      <c r="BU11" s="76">
        <f t="shared" si="16"/>
        <v>40854</v>
      </c>
      <c r="BV11" s="127"/>
      <c r="BW11" s="76">
        <f t="shared" si="17"/>
        <v>40884</v>
      </c>
      <c r="BX11" s="127"/>
      <c r="BY11" s="76">
        <f t="shared" si="18"/>
        <v>40915</v>
      </c>
      <c r="BZ11" s="128"/>
      <c r="CA11" s="124"/>
      <c r="CB11" s="125"/>
      <c r="CC11" s="76">
        <f t="shared" si="19"/>
        <v>40946</v>
      </c>
      <c r="CD11" s="127"/>
      <c r="CE11" s="76">
        <f t="shared" si="20"/>
        <v>40975</v>
      </c>
      <c r="CF11" s="127"/>
      <c r="CG11" s="76">
        <f t="shared" si="21"/>
        <v>41006</v>
      </c>
      <c r="CH11" s="127"/>
      <c r="CI11" s="76">
        <f t="shared" si="22"/>
        <v>41036</v>
      </c>
      <c r="CJ11" s="127"/>
      <c r="CK11" s="76">
        <f t="shared" si="23"/>
        <v>41067</v>
      </c>
      <c r="CL11" s="127"/>
      <c r="CM11" s="76">
        <f t="shared" si="24"/>
        <v>41097</v>
      </c>
      <c r="CN11" s="127"/>
      <c r="CO11" s="76">
        <f t="shared" si="25"/>
        <v>41128</v>
      </c>
      <c r="CP11" s="127"/>
      <c r="CQ11" s="76">
        <f t="shared" si="26"/>
        <v>41159</v>
      </c>
      <c r="CR11" s="127"/>
      <c r="CS11" s="76">
        <f t="shared" si="27"/>
        <v>41189</v>
      </c>
      <c r="CT11" s="127"/>
      <c r="CU11" s="76">
        <f t="shared" si="28"/>
        <v>41220</v>
      </c>
      <c r="CV11" s="127"/>
      <c r="CW11" s="76">
        <f t="shared" si="29"/>
        <v>41250</v>
      </c>
      <c r="CX11" s="127"/>
      <c r="CY11" s="76">
        <f t="shared" si="30"/>
        <v>41281</v>
      </c>
      <c r="CZ11" s="128"/>
      <c r="DA11" s="124"/>
    </row>
    <row r="12" spans="1:105" s="129" customFormat="1" ht="9.75" customHeight="1">
      <c r="A12" s="124"/>
      <c r="B12" s="125"/>
      <c r="C12" s="130">
        <f t="shared" si="0"/>
        <v>39852</v>
      </c>
      <c r="D12" s="120"/>
      <c r="E12" s="76">
        <f t="shared" si="2"/>
        <v>39880</v>
      </c>
      <c r="F12" s="127"/>
      <c r="G12" s="76">
        <f t="shared" si="2"/>
        <v>39911</v>
      </c>
      <c r="H12" s="127"/>
      <c r="I12" s="76">
        <f t="shared" si="2"/>
        <v>39941</v>
      </c>
      <c r="J12" s="127"/>
      <c r="K12" s="76">
        <f t="shared" si="2"/>
        <v>39972</v>
      </c>
      <c r="L12" s="127"/>
      <c r="M12" s="76">
        <f t="shared" si="2"/>
        <v>40002</v>
      </c>
      <c r="N12" s="127"/>
      <c r="O12" s="76">
        <f t="shared" si="2"/>
        <v>40033</v>
      </c>
      <c r="P12" s="127"/>
      <c r="Q12" s="76">
        <f t="shared" si="2"/>
        <v>40064</v>
      </c>
      <c r="R12" s="127"/>
      <c r="S12" s="76">
        <f t="shared" si="2"/>
        <v>40094</v>
      </c>
      <c r="T12" s="127"/>
      <c r="U12" s="76">
        <f t="shared" si="2"/>
        <v>40125</v>
      </c>
      <c r="V12" s="127"/>
      <c r="W12" s="76">
        <f t="shared" si="2"/>
        <v>40155</v>
      </c>
      <c r="X12" s="127"/>
      <c r="Y12" s="76">
        <f t="shared" si="1"/>
        <v>40186</v>
      </c>
      <c r="Z12" s="128"/>
      <c r="AA12" s="124"/>
      <c r="AB12" s="125"/>
      <c r="AC12" s="76">
        <f t="shared" si="3"/>
        <v>40217</v>
      </c>
      <c r="AD12" s="127"/>
      <c r="AE12" s="76">
        <f t="shared" si="4"/>
        <v>40245</v>
      </c>
      <c r="AF12" s="127"/>
      <c r="AG12" s="76">
        <f t="shared" si="4"/>
        <v>40276</v>
      </c>
      <c r="AH12" s="127"/>
      <c r="AI12" s="76">
        <f t="shared" si="4"/>
        <v>40306</v>
      </c>
      <c r="AJ12" s="127"/>
      <c r="AK12" s="76">
        <f t="shared" si="4"/>
        <v>40337</v>
      </c>
      <c r="AL12" s="127"/>
      <c r="AM12" s="76">
        <f t="shared" si="4"/>
        <v>40367</v>
      </c>
      <c r="AN12" s="127"/>
      <c r="AO12" s="76">
        <f t="shared" si="4"/>
        <v>40398</v>
      </c>
      <c r="AP12" s="127"/>
      <c r="AQ12" s="76">
        <f t="shared" si="4"/>
        <v>40429</v>
      </c>
      <c r="AR12" s="127"/>
      <c r="AS12" s="76">
        <f t="shared" si="4"/>
        <v>40459</v>
      </c>
      <c r="AT12" s="127"/>
      <c r="AU12" s="76">
        <f t="shared" si="5"/>
        <v>40490</v>
      </c>
      <c r="AV12" s="127"/>
      <c r="AW12" s="76">
        <f t="shared" si="5"/>
        <v>40520</v>
      </c>
      <c r="AX12" s="127"/>
      <c r="AY12" s="76">
        <f t="shared" si="6"/>
        <v>40551</v>
      </c>
      <c r="AZ12" s="128"/>
      <c r="BA12" s="124"/>
      <c r="BB12" s="125"/>
      <c r="BC12" s="76">
        <f t="shared" si="7"/>
        <v>40582</v>
      </c>
      <c r="BD12" s="127"/>
      <c r="BE12" s="76">
        <f t="shared" si="8"/>
        <v>40610</v>
      </c>
      <c r="BF12" s="127"/>
      <c r="BG12" s="76">
        <f t="shared" si="9"/>
        <v>40641</v>
      </c>
      <c r="BH12" s="127"/>
      <c r="BI12" s="76">
        <f t="shared" si="10"/>
        <v>40671</v>
      </c>
      <c r="BJ12" s="127"/>
      <c r="BK12" s="76">
        <f t="shared" si="11"/>
        <v>40702</v>
      </c>
      <c r="BL12" s="127"/>
      <c r="BM12" s="76">
        <f t="shared" si="12"/>
        <v>40732</v>
      </c>
      <c r="BN12" s="127"/>
      <c r="BO12" s="76">
        <f t="shared" si="13"/>
        <v>40763</v>
      </c>
      <c r="BP12" s="127"/>
      <c r="BQ12" s="76">
        <f t="shared" si="14"/>
        <v>40794</v>
      </c>
      <c r="BR12" s="127"/>
      <c r="BS12" s="76">
        <f t="shared" si="15"/>
        <v>40824</v>
      </c>
      <c r="BT12" s="127"/>
      <c r="BU12" s="76">
        <f t="shared" si="16"/>
        <v>40855</v>
      </c>
      <c r="BV12" s="127"/>
      <c r="BW12" s="76">
        <f t="shared" si="17"/>
        <v>40885</v>
      </c>
      <c r="BX12" s="127"/>
      <c r="BY12" s="76">
        <f t="shared" si="18"/>
        <v>40916</v>
      </c>
      <c r="BZ12" s="128"/>
      <c r="CA12" s="124"/>
      <c r="CB12" s="125"/>
      <c r="CC12" s="76">
        <f t="shared" si="19"/>
        <v>40947</v>
      </c>
      <c r="CD12" s="127"/>
      <c r="CE12" s="76">
        <f t="shared" si="20"/>
        <v>40976</v>
      </c>
      <c r="CF12" s="127"/>
      <c r="CG12" s="76">
        <f t="shared" si="21"/>
        <v>41007</v>
      </c>
      <c r="CH12" s="127"/>
      <c r="CI12" s="76">
        <f t="shared" si="22"/>
        <v>41037</v>
      </c>
      <c r="CJ12" s="127"/>
      <c r="CK12" s="76">
        <f t="shared" si="23"/>
        <v>41068</v>
      </c>
      <c r="CL12" s="127"/>
      <c r="CM12" s="76">
        <f t="shared" si="24"/>
        <v>41098</v>
      </c>
      <c r="CN12" s="127"/>
      <c r="CO12" s="76">
        <f t="shared" si="25"/>
        <v>41129</v>
      </c>
      <c r="CP12" s="127"/>
      <c r="CQ12" s="76">
        <f t="shared" si="26"/>
        <v>41160</v>
      </c>
      <c r="CR12" s="127"/>
      <c r="CS12" s="76">
        <f t="shared" si="27"/>
        <v>41190</v>
      </c>
      <c r="CT12" s="127"/>
      <c r="CU12" s="76">
        <f t="shared" si="28"/>
        <v>41221</v>
      </c>
      <c r="CV12" s="127"/>
      <c r="CW12" s="76">
        <f t="shared" si="29"/>
        <v>41251</v>
      </c>
      <c r="CX12" s="127"/>
      <c r="CY12" s="76">
        <f t="shared" si="30"/>
        <v>41282</v>
      </c>
      <c r="CZ12" s="128"/>
      <c r="DA12" s="124"/>
    </row>
    <row r="13" spans="1:105" s="129" customFormat="1" ht="9.75" customHeight="1">
      <c r="A13" s="124"/>
      <c r="B13" s="125"/>
      <c r="C13" s="130">
        <f t="shared" si="0"/>
        <v>39853</v>
      </c>
      <c r="D13" s="120"/>
      <c r="E13" s="76">
        <f t="shared" si="2"/>
        <v>39881</v>
      </c>
      <c r="F13" s="127"/>
      <c r="G13" s="76">
        <f t="shared" si="2"/>
        <v>39912</v>
      </c>
      <c r="H13" s="127"/>
      <c r="I13" s="76">
        <f t="shared" si="2"/>
        <v>39942</v>
      </c>
      <c r="J13" s="127"/>
      <c r="K13" s="76">
        <f t="shared" si="2"/>
        <v>39973</v>
      </c>
      <c r="L13" s="127"/>
      <c r="M13" s="76">
        <f t="shared" si="2"/>
        <v>40003</v>
      </c>
      <c r="N13" s="127"/>
      <c r="O13" s="76">
        <f t="shared" si="2"/>
        <v>40034</v>
      </c>
      <c r="P13" s="127"/>
      <c r="Q13" s="76">
        <f t="shared" si="2"/>
        <v>40065</v>
      </c>
      <c r="R13" s="127"/>
      <c r="S13" s="76">
        <f t="shared" si="2"/>
        <v>40095</v>
      </c>
      <c r="T13" s="127"/>
      <c r="U13" s="76">
        <f t="shared" si="2"/>
        <v>40126</v>
      </c>
      <c r="V13" s="127"/>
      <c r="W13" s="76">
        <f t="shared" si="2"/>
        <v>40156</v>
      </c>
      <c r="X13" s="127"/>
      <c r="Y13" s="76">
        <f t="shared" si="1"/>
        <v>40187</v>
      </c>
      <c r="Z13" s="128"/>
      <c r="AA13" s="124"/>
      <c r="AB13" s="125"/>
      <c r="AC13" s="76">
        <f t="shared" si="3"/>
        <v>40218</v>
      </c>
      <c r="AD13" s="127"/>
      <c r="AE13" s="76">
        <f t="shared" si="4"/>
        <v>40246</v>
      </c>
      <c r="AF13" s="127"/>
      <c r="AG13" s="76">
        <f t="shared" si="4"/>
        <v>40277</v>
      </c>
      <c r="AH13" s="127"/>
      <c r="AI13" s="76">
        <f t="shared" si="4"/>
        <v>40307</v>
      </c>
      <c r="AJ13" s="127"/>
      <c r="AK13" s="76">
        <f t="shared" si="4"/>
        <v>40338</v>
      </c>
      <c r="AL13" s="127"/>
      <c r="AM13" s="76">
        <f t="shared" si="4"/>
        <v>40368</v>
      </c>
      <c r="AN13" s="127"/>
      <c r="AO13" s="76">
        <f t="shared" si="4"/>
        <v>40399</v>
      </c>
      <c r="AP13" s="127"/>
      <c r="AQ13" s="76">
        <f t="shared" si="4"/>
        <v>40430</v>
      </c>
      <c r="AR13" s="127"/>
      <c r="AS13" s="76">
        <f t="shared" si="4"/>
        <v>40460</v>
      </c>
      <c r="AT13" s="127"/>
      <c r="AU13" s="76">
        <f t="shared" si="5"/>
        <v>40491</v>
      </c>
      <c r="AV13" s="127"/>
      <c r="AW13" s="76">
        <f t="shared" si="5"/>
        <v>40521</v>
      </c>
      <c r="AX13" s="127"/>
      <c r="AY13" s="76">
        <f t="shared" si="6"/>
        <v>40552</v>
      </c>
      <c r="AZ13" s="128"/>
      <c r="BA13" s="124"/>
      <c r="BB13" s="125"/>
      <c r="BC13" s="76">
        <f t="shared" si="7"/>
        <v>40583</v>
      </c>
      <c r="BD13" s="127"/>
      <c r="BE13" s="76">
        <f t="shared" si="8"/>
        <v>40611</v>
      </c>
      <c r="BF13" s="127"/>
      <c r="BG13" s="76">
        <f t="shared" si="9"/>
        <v>40642</v>
      </c>
      <c r="BH13" s="127"/>
      <c r="BI13" s="76">
        <f t="shared" si="10"/>
        <v>40672</v>
      </c>
      <c r="BJ13" s="127"/>
      <c r="BK13" s="76">
        <f t="shared" si="11"/>
        <v>40703</v>
      </c>
      <c r="BL13" s="127"/>
      <c r="BM13" s="76">
        <f t="shared" si="12"/>
        <v>40733</v>
      </c>
      <c r="BN13" s="127"/>
      <c r="BO13" s="76">
        <f t="shared" si="13"/>
        <v>40764</v>
      </c>
      <c r="BP13" s="127"/>
      <c r="BQ13" s="76">
        <f t="shared" si="14"/>
        <v>40795</v>
      </c>
      <c r="BR13" s="127"/>
      <c r="BS13" s="76">
        <f t="shared" si="15"/>
        <v>40825</v>
      </c>
      <c r="BT13" s="127"/>
      <c r="BU13" s="76">
        <f t="shared" si="16"/>
        <v>40856</v>
      </c>
      <c r="BV13" s="127"/>
      <c r="BW13" s="76">
        <f t="shared" si="17"/>
        <v>40886</v>
      </c>
      <c r="BX13" s="127"/>
      <c r="BY13" s="76">
        <f t="shared" si="18"/>
        <v>40917</v>
      </c>
      <c r="BZ13" s="128"/>
      <c r="CA13" s="124"/>
      <c r="CB13" s="125"/>
      <c r="CC13" s="76">
        <f t="shared" si="19"/>
        <v>40948</v>
      </c>
      <c r="CD13" s="127"/>
      <c r="CE13" s="76">
        <f t="shared" si="20"/>
        <v>40977</v>
      </c>
      <c r="CF13" s="127"/>
      <c r="CG13" s="76">
        <f t="shared" si="21"/>
        <v>41008</v>
      </c>
      <c r="CH13" s="127"/>
      <c r="CI13" s="76">
        <f t="shared" si="22"/>
        <v>41038</v>
      </c>
      <c r="CJ13" s="127"/>
      <c r="CK13" s="76">
        <f t="shared" si="23"/>
        <v>41069</v>
      </c>
      <c r="CL13" s="127"/>
      <c r="CM13" s="76">
        <f t="shared" si="24"/>
        <v>41099</v>
      </c>
      <c r="CN13" s="127"/>
      <c r="CO13" s="76">
        <f t="shared" si="25"/>
        <v>41130</v>
      </c>
      <c r="CP13" s="127"/>
      <c r="CQ13" s="76">
        <f t="shared" si="26"/>
        <v>41161</v>
      </c>
      <c r="CR13" s="127"/>
      <c r="CS13" s="76">
        <f t="shared" si="27"/>
        <v>41191</v>
      </c>
      <c r="CT13" s="127"/>
      <c r="CU13" s="76">
        <f t="shared" si="28"/>
        <v>41222</v>
      </c>
      <c r="CV13" s="127"/>
      <c r="CW13" s="76">
        <f t="shared" si="29"/>
        <v>41252</v>
      </c>
      <c r="CX13" s="127"/>
      <c r="CY13" s="76">
        <f t="shared" si="30"/>
        <v>41283</v>
      </c>
      <c r="CZ13" s="128"/>
      <c r="DA13" s="124"/>
    </row>
    <row r="14" spans="1:105" s="129" customFormat="1" ht="9.75" customHeight="1">
      <c r="A14" s="124"/>
      <c r="B14" s="125"/>
      <c r="C14" s="130">
        <f t="shared" si="0"/>
        <v>39854</v>
      </c>
      <c r="D14" s="120"/>
      <c r="E14" s="76">
        <f t="shared" si="2"/>
        <v>39882</v>
      </c>
      <c r="F14" s="127"/>
      <c r="G14" s="76">
        <f t="shared" si="2"/>
        <v>39913</v>
      </c>
      <c r="H14" s="127"/>
      <c r="I14" s="76">
        <f t="shared" si="2"/>
        <v>39943</v>
      </c>
      <c r="J14" s="127"/>
      <c r="K14" s="76">
        <f t="shared" si="2"/>
        <v>39974</v>
      </c>
      <c r="L14" s="127"/>
      <c r="M14" s="76">
        <f t="shared" si="2"/>
        <v>40004</v>
      </c>
      <c r="N14" s="127"/>
      <c r="O14" s="76">
        <f t="shared" si="2"/>
        <v>40035</v>
      </c>
      <c r="P14" s="127"/>
      <c r="Q14" s="76">
        <f t="shared" si="2"/>
        <v>40066</v>
      </c>
      <c r="R14" s="127"/>
      <c r="S14" s="76">
        <f t="shared" si="2"/>
        <v>40096</v>
      </c>
      <c r="T14" s="127"/>
      <c r="U14" s="76">
        <f t="shared" si="2"/>
        <v>40127</v>
      </c>
      <c r="V14" s="127"/>
      <c r="W14" s="76">
        <f t="shared" si="2"/>
        <v>40157</v>
      </c>
      <c r="X14" s="127"/>
      <c r="Y14" s="76">
        <f t="shared" si="1"/>
        <v>40188</v>
      </c>
      <c r="Z14" s="128"/>
      <c r="AA14" s="124"/>
      <c r="AB14" s="125"/>
      <c r="AC14" s="76">
        <f t="shared" si="3"/>
        <v>40219</v>
      </c>
      <c r="AD14" s="127"/>
      <c r="AE14" s="76">
        <f t="shared" si="4"/>
        <v>40247</v>
      </c>
      <c r="AF14" s="127"/>
      <c r="AG14" s="76">
        <f t="shared" si="4"/>
        <v>40278</v>
      </c>
      <c r="AH14" s="127"/>
      <c r="AI14" s="76">
        <f t="shared" si="4"/>
        <v>40308</v>
      </c>
      <c r="AJ14" s="127"/>
      <c r="AK14" s="76">
        <f t="shared" si="4"/>
        <v>40339</v>
      </c>
      <c r="AL14" s="127"/>
      <c r="AM14" s="76">
        <f t="shared" si="4"/>
        <v>40369</v>
      </c>
      <c r="AN14" s="127"/>
      <c r="AO14" s="76">
        <f t="shared" si="4"/>
        <v>40400</v>
      </c>
      <c r="AP14" s="127"/>
      <c r="AQ14" s="76">
        <f t="shared" si="4"/>
        <v>40431</v>
      </c>
      <c r="AR14" s="127"/>
      <c r="AS14" s="76">
        <f t="shared" si="4"/>
        <v>40461</v>
      </c>
      <c r="AT14" s="127"/>
      <c r="AU14" s="76">
        <f t="shared" si="5"/>
        <v>40492</v>
      </c>
      <c r="AV14" s="127"/>
      <c r="AW14" s="76">
        <f t="shared" si="5"/>
        <v>40522</v>
      </c>
      <c r="AX14" s="127"/>
      <c r="AY14" s="76">
        <f t="shared" si="6"/>
        <v>40553</v>
      </c>
      <c r="AZ14" s="128"/>
      <c r="BA14" s="124"/>
      <c r="BB14" s="125"/>
      <c r="BC14" s="76">
        <f t="shared" si="7"/>
        <v>40584</v>
      </c>
      <c r="BD14" s="127"/>
      <c r="BE14" s="76">
        <f t="shared" si="8"/>
        <v>40612</v>
      </c>
      <c r="BF14" s="127"/>
      <c r="BG14" s="76">
        <f t="shared" si="9"/>
        <v>40643</v>
      </c>
      <c r="BH14" s="127"/>
      <c r="BI14" s="76">
        <f t="shared" si="10"/>
        <v>40673</v>
      </c>
      <c r="BJ14" s="127"/>
      <c r="BK14" s="76">
        <f t="shared" si="11"/>
        <v>40704</v>
      </c>
      <c r="BL14" s="127"/>
      <c r="BM14" s="76">
        <f t="shared" si="12"/>
        <v>40734</v>
      </c>
      <c r="BN14" s="127"/>
      <c r="BO14" s="76">
        <f t="shared" si="13"/>
        <v>40765</v>
      </c>
      <c r="BP14" s="127"/>
      <c r="BQ14" s="76">
        <f t="shared" si="14"/>
        <v>40796</v>
      </c>
      <c r="BR14" s="127"/>
      <c r="BS14" s="76">
        <f t="shared" si="15"/>
        <v>40826</v>
      </c>
      <c r="BT14" s="127"/>
      <c r="BU14" s="76">
        <f t="shared" si="16"/>
        <v>40857</v>
      </c>
      <c r="BV14" s="127"/>
      <c r="BW14" s="76">
        <f t="shared" si="17"/>
        <v>40887</v>
      </c>
      <c r="BX14" s="127"/>
      <c r="BY14" s="76">
        <f t="shared" si="18"/>
        <v>40918</v>
      </c>
      <c r="BZ14" s="128"/>
      <c r="CA14" s="124"/>
      <c r="CB14" s="125"/>
      <c r="CC14" s="76">
        <f t="shared" si="19"/>
        <v>40949</v>
      </c>
      <c r="CD14" s="127"/>
      <c r="CE14" s="76">
        <f t="shared" si="20"/>
        <v>40978</v>
      </c>
      <c r="CF14" s="127"/>
      <c r="CG14" s="76">
        <f t="shared" si="21"/>
        <v>41009</v>
      </c>
      <c r="CH14" s="127"/>
      <c r="CI14" s="76">
        <f t="shared" si="22"/>
        <v>41039</v>
      </c>
      <c r="CJ14" s="127"/>
      <c r="CK14" s="76">
        <f t="shared" si="23"/>
        <v>41070</v>
      </c>
      <c r="CL14" s="127"/>
      <c r="CM14" s="76">
        <f t="shared" si="24"/>
        <v>41100</v>
      </c>
      <c r="CN14" s="127"/>
      <c r="CO14" s="76">
        <f t="shared" si="25"/>
        <v>41131</v>
      </c>
      <c r="CP14" s="127"/>
      <c r="CQ14" s="76">
        <f t="shared" si="26"/>
        <v>41162</v>
      </c>
      <c r="CR14" s="127"/>
      <c r="CS14" s="76">
        <f t="shared" si="27"/>
        <v>41192</v>
      </c>
      <c r="CT14" s="127"/>
      <c r="CU14" s="76">
        <f t="shared" si="28"/>
        <v>41223</v>
      </c>
      <c r="CV14" s="127"/>
      <c r="CW14" s="76">
        <f t="shared" si="29"/>
        <v>41253</v>
      </c>
      <c r="CX14" s="127"/>
      <c r="CY14" s="76">
        <f t="shared" si="30"/>
        <v>41284</v>
      </c>
      <c r="CZ14" s="128"/>
      <c r="DA14" s="124"/>
    </row>
    <row r="15" spans="1:105" s="129" customFormat="1" ht="9.75" customHeight="1">
      <c r="A15" s="124"/>
      <c r="B15" s="125"/>
      <c r="C15" s="130">
        <f t="shared" si="0"/>
        <v>39855</v>
      </c>
      <c r="D15" s="120"/>
      <c r="E15" s="76">
        <f t="shared" si="2"/>
        <v>39883</v>
      </c>
      <c r="F15" s="127"/>
      <c r="G15" s="76">
        <f t="shared" si="2"/>
        <v>39914</v>
      </c>
      <c r="H15" s="127"/>
      <c r="I15" s="76">
        <f t="shared" si="2"/>
        <v>39944</v>
      </c>
      <c r="J15" s="127"/>
      <c r="K15" s="76">
        <f t="shared" si="2"/>
        <v>39975</v>
      </c>
      <c r="L15" s="127"/>
      <c r="M15" s="76">
        <f t="shared" si="2"/>
        <v>40005</v>
      </c>
      <c r="N15" s="127"/>
      <c r="O15" s="76">
        <f t="shared" si="2"/>
        <v>40036</v>
      </c>
      <c r="P15" s="127"/>
      <c r="Q15" s="76">
        <f t="shared" si="2"/>
        <v>40067</v>
      </c>
      <c r="R15" s="127"/>
      <c r="S15" s="76">
        <f t="shared" si="2"/>
        <v>40097</v>
      </c>
      <c r="T15" s="127"/>
      <c r="U15" s="76">
        <f t="shared" si="2"/>
        <v>40128</v>
      </c>
      <c r="V15" s="127"/>
      <c r="W15" s="76">
        <f t="shared" si="2"/>
        <v>40158</v>
      </c>
      <c r="X15" s="127"/>
      <c r="Y15" s="76">
        <f t="shared" si="1"/>
        <v>40189</v>
      </c>
      <c r="Z15" s="128"/>
      <c r="AA15" s="124"/>
      <c r="AB15" s="125"/>
      <c r="AC15" s="76">
        <f t="shared" si="3"/>
        <v>40220</v>
      </c>
      <c r="AD15" s="127"/>
      <c r="AE15" s="76">
        <f t="shared" si="4"/>
        <v>40248</v>
      </c>
      <c r="AF15" s="127"/>
      <c r="AG15" s="76">
        <f t="shared" si="4"/>
        <v>40279</v>
      </c>
      <c r="AH15" s="127"/>
      <c r="AI15" s="76">
        <f t="shared" si="4"/>
        <v>40309</v>
      </c>
      <c r="AJ15" s="127"/>
      <c r="AK15" s="76">
        <f t="shared" si="4"/>
        <v>40340</v>
      </c>
      <c r="AL15" s="127"/>
      <c r="AM15" s="76">
        <f t="shared" si="4"/>
        <v>40370</v>
      </c>
      <c r="AN15" s="127"/>
      <c r="AO15" s="76">
        <f t="shared" si="4"/>
        <v>40401</v>
      </c>
      <c r="AP15" s="127"/>
      <c r="AQ15" s="76">
        <f t="shared" si="4"/>
        <v>40432</v>
      </c>
      <c r="AR15" s="127"/>
      <c r="AS15" s="76">
        <f t="shared" si="4"/>
        <v>40462</v>
      </c>
      <c r="AT15" s="127"/>
      <c r="AU15" s="76">
        <f t="shared" si="5"/>
        <v>40493</v>
      </c>
      <c r="AV15" s="127"/>
      <c r="AW15" s="76">
        <f t="shared" si="5"/>
        <v>40523</v>
      </c>
      <c r="AX15" s="127"/>
      <c r="AY15" s="76">
        <f t="shared" si="6"/>
        <v>40554</v>
      </c>
      <c r="AZ15" s="128"/>
      <c r="BA15" s="124"/>
      <c r="BB15" s="125"/>
      <c r="BC15" s="76">
        <f t="shared" si="7"/>
        <v>40585</v>
      </c>
      <c r="BD15" s="127"/>
      <c r="BE15" s="76">
        <f t="shared" si="8"/>
        <v>40613</v>
      </c>
      <c r="BF15" s="127"/>
      <c r="BG15" s="76">
        <f t="shared" si="9"/>
        <v>40644</v>
      </c>
      <c r="BH15" s="127"/>
      <c r="BI15" s="76">
        <f t="shared" si="10"/>
        <v>40674</v>
      </c>
      <c r="BJ15" s="127"/>
      <c r="BK15" s="76">
        <f t="shared" si="11"/>
        <v>40705</v>
      </c>
      <c r="BL15" s="127"/>
      <c r="BM15" s="76">
        <f t="shared" si="12"/>
        <v>40735</v>
      </c>
      <c r="BN15" s="127"/>
      <c r="BO15" s="76">
        <f t="shared" si="13"/>
        <v>40766</v>
      </c>
      <c r="BP15" s="127"/>
      <c r="BQ15" s="76">
        <f t="shared" si="14"/>
        <v>40797</v>
      </c>
      <c r="BR15" s="127"/>
      <c r="BS15" s="76">
        <f t="shared" si="15"/>
        <v>40827</v>
      </c>
      <c r="BT15" s="127"/>
      <c r="BU15" s="76">
        <f t="shared" si="16"/>
        <v>40858</v>
      </c>
      <c r="BV15" s="127"/>
      <c r="BW15" s="76">
        <f t="shared" si="17"/>
        <v>40888</v>
      </c>
      <c r="BX15" s="127"/>
      <c r="BY15" s="76">
        <f t="shared" si="18"/>
        <v>40919</v>
      </c>
      <c r="BZ15" s="128"/>
      <c r="CA15" s="124"/>
      <c r="CB15" s="125"/>
      <c r="CC15" s="76">
        <f t="shared" si="19"/>
        <v>40950</v>
      </c>
      <c r="CD15" s="127"/>
      <c r="CE15" s="76">
        <f t="shared" si="20"/>
        <v>40979</v>
      </c>
      <c r="CF15" s="127"/>
      <c r="CG15" s="76">
        <f t="shared" si="21"/>
        <v>41010</v>
      </c>
      <c r="CH15" s="127"/>
      <c r="CI15" s="76">
        <f t="shared" si="22"/>
        <v>41040</v>
      </c>
      <c r="CJ15" s="127"/>
      <c r="CK15" s="76">
        <f t="shared" si="23"/>
        <v>41071</v>
      </c>
      <c r="CL15" s="127"/>
      <c r="CM15" s="76">
        <f t="shared" si="24"/>
        <v>41101</v>
      </c>
      <c r="CN15" s="127"/>
      <c r="CO15" s="76">
        <f t="shared" si="25"/>
        <v>41132</v>
      </c>
      <c r="CP15" s="127"/>
      <c r="CQ15" s="76">
        <f t="shared" si="26"/>
        <v>41163</v>
      </c>
      <c r="CR15" s="127"/>
      <c r="CS15" s="76">
        <f t="shared" si="27"/>
        <v>41193</v>
      </c>
      <c r="CT15" s="127"/>
      <c r="CU15" s="76">
        <f t="shared" si="28"/>
        <v>41224</v>
      </c>
      <c r="CV15" s="127"/>
      <c r="CW15" s="76">
        <f t="shared" si="29"/>
        <v>41254</v>
      </c>
      <c r="CX15" s="127"/>
      <c r="CY15" s="76">
        <f t="shared" si="30"/>
        <v>41285</v>
      </c>
      <c r="CZ15" s="128"/>
      <c r="DA15" s="124"/>
    </row>
    <row r="16" spans="1:105" s="129" customFormat="1" ht="9.75" customHeight="1">
      <c r="A16" s="124"/>
      <c r="B16" s="125"/>
      <c r="C16" s="130">
        <f t="shared" si="0"/>
        <v>39856</v>
      </c>
      <c r="D16" s="120"/>
      <c r="E16" s="76">
        <f t="shared" si="2"/>
        <v>39884</v>
      </c>
      <c r="F16" s="127"/>
      <c r="G16" s="76">
        <f t="shared" si="2"/>
        <v>39915</v>
      </c>
      <c r="H16" s="127"/>
      <c r="I16" s="76">
        <f t="shared" si="2"/>
        <v>39945</v>
      </c>
      <c r="J16" s="127"/>
      <c r="K16" s="76">
        <f t="shared" si="2"/>
        <v>39976</v>
      </c>
      <c r="L16" s="127"/>
      <c r="M16" s="76">
        <f t="shared" si="2"/>
        <v>40006</v>
      </c>
      <c r="N16" s="127"/>
      <c r="O16" s="76">
        <f t="shared" si="2"/>
        <v>40037</v>
      </c>
      <c r="P16" s="127"/>
      <c r="Q16" s="76">
        <f t="shared" si="2"/>
        <v>40068</v>
      </c>
      <c r="R16" s="127"/>
      <c r="S16" s="76">
        <f t="shared" si="2"/>
        <v>40098</v>
      </c>
      <c r="T16" s="127"/>
      <c r="U16" s="76">
        <f t="shared" si="2"/>
        <v>40129</v>
      </c>
      <c r="V16" s="127"/>
      <c r="W16" s="76">
        <f t="shared" si="2"/>
        <v>40159</v>
      </c>
      <c r="X16" s="127"/>
      <c r="Y16" s="76">
        <f t="shared" si="1"/>
        <v>40190</v>
      </c>
      <c r="Z16" s="128"/>
      <c r="AA16" s="124"/>
      <c r="AB16" s="125"/>
      <c r="AC16" s="76">
        <f t="shared" si="3"/>
        <v>40221</v>
      </c>
      <c r="AD16" s="127"/>
      <c r="AE16" s="76">
        <f t="shared" si="4"/>
        <v>40249</v>
      </c>
      <c r="AF16" s="127"/>
      <c r="AG16" s="76">
        <f t="shared" si="4"/>
        <v>40280</v>
      </c>
      <c r="AH16" s="127"/>
      <c r="AI16" s="76">
        <f t="shared" si="4"/>
        <v>40310</v>
      </c>
      <c r="AJ16" s="127"/>
      <c r="AK16" s="76">
        <f t="shared" si="4"/>
        <v>40341</v>
      </c>
      <c r="AL16" s="127"/>
      <c r="AM16" s="76">
        <f t="shared" si="4"/>
        <v>40371</v>
      </c>
      <c r="AN16" s="127"/>
      <c r="AO16" s="76">
        <f t="shared" si="4"/>
        <v>40402</v>
      </c>
      <c r="AP16" s="127"/>
      <c r="AQ16" s="76">
        <f t="shared" si="4"/>
        <v>40433</v>
      </c>
      <c r="AR16" s="127"/>
      <c r="AS16" s="76">
        <f t="shared" si="4"/>
        <v>40463</v>
      </c>
      <c r="AT16" s="127"/>
      <c r="AU16" s="76">
        <f t="shared" si="5"/>
        <v>40494</v>
      </c>
      <c r="AV16" s="127"/>
      <c r="AW16" s="76">
        <f t="shared" si="5"/>
        <v>40524</v>
      </c>
      <c r="AX16" s="127"/>
      <c r="AY16" s="76">
        <f t="shared" si="6"/>
        <v>40555</v>
      </c>
      <c r="AZ16" s="128"/>
      <c r="BA16" s="124"/>
      <c r="BB16" s="125"/>
      <c r="BC16" s="76">
        <f t="shared" si="7"/>
        <v>40586</v>
      </c>
      <c r="BD16" s="127"/>
      <c r="BE16" s="76">
        <f t="shared" si="8"/>
        <v>40614</v>
      </c>
      <c r="BF16" s="127"/>
      <c r="BG16" s="76">
        <f t="shared" si="9"/>
        <v>40645</v>
      </c>
      <c r="BH16" s="127"/>
      <c r="BI16" s="76">
        <f t="shared" si="10"/>
        <v>40675</v>
      </c>
      <c r="BJ16" s="127"/>
      <c r="BK16" s="76">
        <f t="shared" si="11"/>
        <v>40706</v>
      </c>
      <c r="BL16" s="127"/>
      <c r="BM16" s="76">
        <f t="shared" si="12"/>
        <v>40736</v>
      </c>
      <c r="BN16" s="127"/>
      <c r="BO16" s="76">
        <f t="shared" si="13"/>
        <v>40767</v>
      </c>
      <c r="BP16" s="127"/>
      <c r="BQ16" s="76">
        <f t="shared" si="14"/>
        <v>40798</v>
      </c>
      <c r="BR16" s="127"/>
      <c r="BS16" s="76">
        <f t="shared" si="15"/>
        <v>40828</v>
      </c>
      <c r="BT16" s="127"/>
      <c r="BU16" s="76">
        <f t="shared" si="16"/>
        <v>40859</v>
      </c>
      <c r="BV16" s="127"/>
      <c r="BW16" s="76">
        <f t="shared" si="17"/>
        <v>40889</v>
      </c>
      <c r="BX16" s="127"/>
      <c r="BY16" s="76">
        <f t="shared" si="18"/>
        <v>40920</v>
      </c>
      <c r="BZ16" s="128"/>
      <c r="CA16" s="124"/>
      <c r="CB16" s="125"/>
      <c r="CC16" s="76">
        <f t="shared" si="19"/>
        <v>40951</v>
      </c>
      <c r="CD16" s="127"/>
      <c r="CE16" s="76">
        <f t="shared" si="20"/>
        <v>40980</v>
      </c>
      <c r="CF16" s="127"/>
      <c r="CG16" s="76">
        <f t="shared" si="21"/>
        <v>41011</v>
      </c>
      <c r="CH16" s="127"/>
      <c r="CI16" s="76">
        <f t="shared" si="22"/>
        <v>41041</v>
      </c>
      <c r="CJ16" s="127"/>
      <c r="CK16" s="76">
        <f t="shared" si="23"/>
        <v>41072</v>
      </c>
      <c r="CL16" s="127"/>
      <c r="CM16" s="76">
        <f t="shared" si="24"/>
        <v>41102</v>
      </c>
      <c r="CN16" s="127"/>
      <c r="CO16" s="76">
        <f t="shared" si="25"/>
        <v>41133</v>
      </c>
      <c r="CP16" s="127"/>
      <c r="CQ16" s="76">
        <f t="shared" si="26"/>
        <v>41164</v>
      </c>
      <c r="CR16" s="127"/>
      <c r="CS16" s="76">
        <f t="shared" si="27"/>
        <v>41194</v>
      </c>
      <c r="CT16" s="127"/>
      <c r="CU16" s="76">
        <f t="shared" si="28"/>
        <v>41225</v>
      </c>
      <c r="CV16" s="127"/>
      <c r="CW16" s="76">
        <f t="shared" si="29"/>
        <v>41255</v>
      </c>
      <c r="CX16" s="127"/>
      <c r="CY16" s="76">
        <f t="shared" si="30"/>
        <v>41286</v>
      </c>
      <c r="CZ16" s="128"/>
      <c r="DA16" s="124"/>
    </row>
    <row r="17" spans="1:105" s="129" customFormat="1" ht="9.75" customHeight="1">
      <c r="A17" s="124"/>
      <c r="B17" s="125"/>
      <c r="C17" s="130">
        <f t="shared" si="0"/>
        <v>39857</v>
      </c>
      <c r="D17" s="120"/>
      <c r="E17" s="76">
        <f t="shared" si="2"/>
        <v>39885</v>
      </c>
      <c r="F17" s="127"/>
      <c r="G17" s="76">
        <f t="shared" si="2"/>
        <v>39916</v>
      </c>
      <c r="H17" s="127"/>
      <c r="I17" s="76">
        <f t="shared" si="2"/>
        <v>39946</v>
      </c>
      <c r="J17" s="127"/>
      <c r="K17" s="76">
        <f t="shared" si="2"/>
        <v>39977</v>
      </c>
      <c r="L17" s="127"/>
      <c r="M17" s="76">
        <f t="shared" si="2"/>
        <v>40007</v>
      </c>
      <c r="N17" s="127"/>
      <c r="O17" s="76">
        <f t="shared" si="2"/>
        <v>40038</v>
      </c>
      <c r="P17" s="127"/>
      <c r="Q17" s="76">
        <f t="shared" si="2"/>
        <v>40069</v>
      </c>
      <c r="R17" s="127"/>
      <c r="S17" s="76">
        <f t="shared" si="2"/>
        <v>40099</v>
      </c>
      <c r="T17" s="127"/>
      <c r="U17" s="76">
        <f t="shared" si="2"/>
        <v>40130</v>
      </c>
      <c r="V17" s="127"/>
      <c r="W17" s="76">
        <f t="shared" si="2"/>
        <v>40160</v>
      </c>
      <c r="X17" s="127"/>
      <c r="Y17" s="76">
        <f t="shared" si="1"/>
        <v>40191</v>
      </c>
      <c r="Z17" s="128"/>
      <c r="AA17" s="124"/>
      <c r="AB17" s="125"/>
      <c r="AC17" s="76">
        <f t="shared" si="3"/>
        <v>40222</v>
      </c>
      <c r="AD17" s="127"/>
      <c r="AE17" s="76">
        <f t="shared" si="4"/>
        <v>40250</v>
      </c>
      <c r="AF17" s="127"/>
      <c r="AG17" s="76">
        <f t="shared" si="4"/>
        <v>40281</v>
      </c>
      <c r="AH17" s="127"/>
      <c r="AI17" s="76">
        <f t="shared" si="4"/>
        <v>40311</v>
      </c>
      <c r="AJ17" s="127"/>
      <c r="AK17" s="76">
        <f t="shared" si="4"/>
        <v>40342</v>
      </c>
      <c r="AL17" s="127"/>
      <c r="AM17" s="76">
        <f t="shared" si="4"/>
        <v>40372</v>
      </c>
      <c r="AN17" s="127"/>
      <c r="AO17" s="76">
        <f t="shared" si="4"/>
        <v>40403</v>
      </c>
      <c r="AP17" s="127"/>
      <c r="AQ17" s="76">
        <f t="shared" si="4"/>
        <v>40434</v>
      </c>
      <c r="AR17" s="127"/>
      <c r="AS17" s="76">
        <f t="shared" si="4"/>
        <v>40464</v>
      </c>
      <c r="AT17" s="127"/>
      <c r="AU17" s="76">
        <f t="shared" si="5"/>
        <v>40495</v>
      </c>
      <c r="AV17" s="127"/>
      <c r="AW17" s="76">
        <f t="shared" si="5"/>
        <v>40525</v>
      </c>
      <c r="AX17" s="127"/>
      <c r="AY17" s="76">
        <f t="shared" si="6"/>
        <v>40556</v>
      </c>
      <c r="AZ17" s="128"/>
      <c r="BA17" s="124"/>
      <c r="BB17" s="125"/>
      <c r="BC17" s="76">
        <f t="shared" si="7"/>
        <v>40587</v>
      </c>
      <c r="BD17" s="127"/>
      <c r="BE17" s="76">
        <f t="shared" si="8"/>
        <v>40615</v>
      </c>
      <c r="BF17" s="127"/>
      <c r="BG17" s="76">
        <f t="shared" si="9"/>
        <v>40646</v>
      </c>
      <c r="BH17" s="127"/>
      <c r="BI17" s="76">
        <f t="shared" si="10"/>
        <v>40676</v>
      </c>
      <c r="BJ17" s="127"/>
      <c r="BK17" s="76">
        <f t="shared" si="11"/>
        <v>40707</v>
      </c>
      <c r="BL17" s="127"/>
      <c r="BM17" s="76">
        <f t="shared" si="12"/>
        <v>40737</v>
      </c>
      <c r="BN17" s="127"/>
      <c r="BO17" s="76">
        <f t="shared" si="13"/>
        <v>40768</v>
      </c>
      <c r="BP17" s="127"/>
      <c r="BQ17" s="76">
        <f t="shared" si="14"/>
        <v>40799</v>
      </c>
      <c r="BR17" s="127"/>
      <c r="BS17" s="76">
        <f t="shared" si="15"/>
        <v>40829</v>
      </c>
      <c r="BT17" s="127"/>
      <c r="BU17" s="76">
        <f t="shared" si="16"/>
        <v>40860</v>
      </c>
      <c r="BV17" s="127"/>
      <c r="BW17" s="76">
        <f t="shared" si="17"/>
        <v>40890</v>
      </c>
      <c r="BX17" s="127"/>
      <c r="BY17" s="76">
        <f t="shared" si="18"/>
        <v>40921</v>
      </c>
      <c r="BZ17" s="128"/>
      <c r="CA17" s="124"/>
      <c r="CB17" s="125"/>
      <c r="CC17" s="76">
        <f t="shared" si="19"/>
        <v>40952</v>
      </c>
      <c r="CD17" s="127"/>
      <c r="CE17" s="76">
        <f t="shared" si="20"/>
        <v>40981</v>
      </c>
      <c r="CF17" s="127"/>
      <c r="CG17" s="76">
        <f t="shared" si="21"/>
        <v>41012</v>
      </c>
      <c r="CH17" s="127"/>
      <c r="CI17" s="76">
        <f t="shared" si="22"/>
        <v>41042</v>
      </c>
      <c r="CJ17" s="127"/>
      <c r="CK17" s="76">
        <f t="shared" si="23"/>
        <v>41073</v>
      </c>
      <c r="CL17" s="127"/>
      <c r="CM17" s="76">
        <f t="shared" si="24"/>
        <v>41103</v>
      </c>
      <c r="CN17" s="127"/>
      <c r="CO17" s="76">
        <f t="shared" si="25"/>
        <v>41134</v>
      </c>
      <c r="CP17" s="127"/>
      <c r="CQ17" s="76">
        <f t="shared" si="26"/>
        <v>41165</v>
      </c>
      <c r="CR17" s="127"/>
      <c r="CS17" s="76">
        <f t="shared" si="27"/>
        <v>41195</v>
      </c>
      <c r="CT17" s="127"/>
      <c r="CU17" s="76">
        <f t="shared" si="28"/>
        <v>41226</v>
      </c>
      <c r="CV17" s="127"/>
      <c r="CW17" s="76">
        <f t="shared" si="29"/>
        <v>41256</v>
      </c>
      <c r="CX17" s="127"/>
      <c r="CY17" s="76">
        <f t="shared" si="30"/>
        <v>41287</v>
      </c>
      <c r="CZ17" s="128"/>
      <c r="DA17" s="124"/>
    </row>
    <row r="18" spans="1:105" s="129" customFormat="1" ht="9.75" customHeight="1">
      <c r="A18" s="124"/>
      <c r="B18" s="125"/>
      <c r="C18" s="130">
        <f t="shared" si="0"/>
        <v>39858</v>
      </c>
      <c r="D18" s="120"/>
      <c r="E18" s="76">
        <f t="shared" si="2"/>
        <v>39886</v>
      </c>
      <c r="F18" s="127"/>
      <c r="G18" s="76">
        <f t="shared" si="2"/>
        <v>39917</v>
      </c>
      <c r="H18" s="127"/>
      <c r="I18" s="76">
        <f t="shared" si="2"/>
        <v>39947</v>
      </c>
      <c r="J18" s="127"/>
      <c r="K18" s="76">
        <f t="shared" si="2"/>
        <v>39978</v>
      </c>
      <c r="L18" s="127"/>
      <c r="M18" s="76">
        <f t="shared" si="2"/>
        <v>40008</v>
      </c>
      <c r="N18" s="127"/>
      <c r="O18" s="76">
        <f t="shared" si="2"/>
        <v>40039</v>
      </c>
      <c r="P18" s="127"/>
      <c r="Q18" s="76">
        <f t="shared" si="2"/>
        <v>40070</v>
      </c>
      <c r="R18" s="127"/>
      <c r="S18" s="76">
        <f t="shared" si="2"/>
        <v>40100</v>
      </c>
      <c r="T18" s="127"/>
      <c r="U18" s="76">
        <f t="shared" si="2"/>
        <v>40131</v>
      </c>
      <c r="V18" s="127"/>
      <c r="W18" s="76">
        <f t="shared" si="2"/>
        <v>40161</v>
      </c>
      <c r="X18" s="127"/>
      <c r="Y18" s="76">
        <f t="shared" si="1"/>
        <v>40192</v>
      </c>
      <c r="Z18" s="128"/>
      <c r="AA18" s="124"/>
      <c r="AB18" s="125"/>
      <c r="AC18" s="76">
        <f t="shared" si="3"/>
        <v>40223</v>
      </c>
      <c r="AD18" s="127"/>
      <c r="AE18" s="76">
        <f t="shared" si="4"/>
        <v>40251</v>
      </c>
      <c r="AF18" s="127"/>
      <c r="AG18" s="76">
        <f t="shared" si="4"/>
        <v>40282</v>
      </c>
      <c r="AH18" s="127"/>
      <c r="AI18" s="76">
        <f t="shared" si="4"/>
        <v>40312</v>
      </c>
      <c r="AJ18" s="127"/>
      <c r="AK18" s="76">
        <f t="shared" si="4"/>
        <v>40343</v>
      </c>
      <c r="AL18" s="127"/>
      <c r="AM18" s="76">
        <f t="shared" si="4"/>
        <v>40373</v>
      </c>
      <c r="AN18" s="127"/>
      <c r="AO18" s="76">
        <f t="shared" si="4"/>
        <v>40404</v>
      </c>
      <c r="AP18" s="127"/>
      <c r="AQ18" s="76">
        <f t="shared" si="4"/>
        <v>40435</v>
      </c>
      <c r="AR18" s="127"/>
      <c r="AS18" s="76">
        <f t="shared" si="4"/>
        <v>40465</v>
      </c>
      <c r="AT18" s="127"/>
      <c r="AU18" s="76">
        <f t="shared" si="5"/>
        <v>40496</v>
      </c>
      <c r="AV18" s="127"/>
      <c r="AW18" s="76">
        <f t="shared" si="5"/>
        <v>40526</v>
      </c>
      <c r="AX18" s="127"/>
      <c r="AY18" s="76">
        <f t="shared" si="6"/>
        <v>40557</v>
      </c>
      <c r="AZ18" s="128"/>
      <c r="BA18" s="124"/>
      <c r="BB18" s="125"/>
      <c r="BC18" s="76">
        <f t="shared" si="7"/>
        <v>40588</v>
      </c>
      <c r="BD18" s="127"/>
      <c r="BE18" s="76">
        <f t="shared" si="8"/>
        <v>40616</v>
      </c>
      <c r="BF18" s="127"/>
      <c r="BG18" s="76">
        <f t="shared" si="9"/>
        <v>40647</v>
      </c>
      <c r="BH18" s="127"/>
      <c r="BI18" s="76">
        <f t="shared" si="10"/>
        <v>40677</v>
      </c>
      <c r="BJ18" s="127"/>
      <c r="BK18" s="76">
        <f t="shared" si="11"/>
        <v>40708</v>
      </c>
      <c r="BL18" s="127"/>
      <c r="BM18" s="76">
        <f t="shared" si="12"/>
        <v>40738</v>
      </c>
      <c r="BN18" s="127"/>
      <c r="BO18" s="76">
        <f t="shared" si="13"/>
        <v>40769</v>
      </c>
      <c r="BP18" s="127"/>
      <c r="BQ18" s="76">
        <f t="shared" si="14"/>
        <v>40800</v>
      </c>
      <c r="BR18" s="127"/>
      <c r="BS18" s="76">
        <f t="shared" si="15"/>
        <v>40830</v>
      </c>
      <c r="BT18" s="127"/>
      <c r="BU18" s="76">
        <f t="shared" si="16"/>
        <v>40861</v>
      </c>
      <c r="BV18" s="127"/>
      <c r="BW18" s="76">
        <f t="shared" si="17"/>
        <v>40891</v>
      </c>
      <c r="BX18" s="127"/>
      <c r="BY18" s="76">
        <f t="shared" si="18"/>
        <v>40922</v>
      </c>
      <c r="BZ18" s="128"/>
      <c r="CA18" s="124"/>
      <c r="CB18" s="125"/>
      <c r="CC18" s="76">
        <f t="shared" si="19"/>
        <v>40953</v>
      </c>
      <c r="CD18" s="127"/>
      <c r="CE18" s="76">
        <f t="shared" si="20"/>
        <v>40982</v>
      </c>
      <c r="CF18" s="127"/>
      <c r="CG18" s="76">
        <f t="shared" si="21"/>
        <v>41013</v>
      </c>
      <c r="CH18" s="127"/>
      <c r="CI18" s="76">
        <f t="shared" si="22"/>
        <v>41043</v>
      </c>
      <c r="CJ18" s="127"/>
      <c r="CK18" s="76">
        <f t="shared" si="23"/>
        <v>41074</v>
      </c>
      <c r="CL18" s="127"/>
      <c r="CM18" s="76">
        <f t="shared" si="24"/>
        <v>41104</v>
      </c>
      <c r="CN18" s="127"/>
      <c r="CO18" s="76">
        <f t="shared" si="25"/>
        <v>41135</v>
      </c>
      <c r="CP18" s="127"/>
      <c r="CQ18" s="76">
        <f t="shared" si="26"/>
        <v>41166</v>
      </c>
      <c r="CR18" s="127"/>
      <c r="CS18" s="76">
        <f t="shared" si="27"/>
        <v>41196</v>
      </c>
      <c r="CT18" s="127"/>
      <c r="CU18" s="76">
        <f t="shared" si="28"/>
        <v>41227</v>
      </c>
      <c r="CV18" s="127"/>
      <c r="CW18" s="76">
        <f t="shared" si="29"/>
        <v>41257</v>
      </c>
      <c r="CX18" s="127"/>
      <c r="CY18" s="76">
        <f t="shared" si="30"/>
        <v>41288</v>
      </c>
      <c r="CZ18" s="128"/>
      <c r="DA18" s="124"/>
    </row>
    <row r="19" spans="1:105" s="129" customFormat="1" ht="9.75" customHeight="1">
      <c r="A19" s="124"/>
      <c r="B19" s="125"/>
      <c r="C19" s="130">
        <f t="shared" si="0"/>
        <v>39859</v>
      </c>
      <c r="D19" s="120"/>
      <c r="E19" s="76">
        <f t="shared" si="2"/>
        <v>39887</v>
      </c>
      <c r="F19" s="127"/>
      <c r="G19" s="76">
        <f t="shared" si="2"/>
        <v>39918</v>
      </c>
      <c r="H19" s="127"/>
      <c r="I19" s="76">
        <f t="shared" si="2"/>
        <v>39948</v>
      </c>
      <c r="J19" s="127"/>
      <c r="K19" s="76">
        <f t="shared" si="2"/>
        <v>39979</v>
      </c>
      <c r="L19" s="127"/>
      <c r="M19" s="76">
        <f t="shared" si="2"/>
        <v>40009</v>
      </c>
      <c r="N19" s="127"/>
      <c r="O19" s="76">
        <f t="shared" si="2"/>
        <v>40040</v>
      </c>
      <c r="P19" s="127"/>
      <c r="Q19" s="76">
        <f t="shared" si="2"/>
        <v>40071</v>
      </c>
      <c r="R19" s="127"/>
      <c r="S19" s="76">
        <f t="shared" si="2"/>
        <v>40101</v>
      </c>
      <c r="T19" s="127"/>
      <c r="U19" s="76">
        <f t="shared" si="2"/>
        <v>40132</v>
      </c>
      <c r="V19" s="127"/>
      <c r="W19" s="76">
        <f t="shared" si="2"/>
        <v>40162</v>
      </c>
      <c r="X19" s="127"/>
      <c r="Y19" s="76">
        <f t="shared" si="1"/>
        <v>40193</v>
      </c>
      <c r="Z19" s="128"/>
      <c r="AA19" s="124"/>
      <c r="AB19" s="125"/>
      <c r="AC19" s="76">
        <f t="shared" si="3"/>
        <v>40224</v>
      </c>
      <c r="AD19" s="127"/>
      <c r="AE19" s="76">
        <f t="shared" si="4"/>
        <v>40252</v>
      </c>
      <c r="AF19" s="127"/>
      <c r="AG19" s="76">
        <f t="shared" si="4"/>
        <v>40283</v>
      </c>
      <c r="AH19" s="127"/>
      <c r="AI19" s="76">
        <f t="shared" si="4"/>
        <v>40313</v>
      </c>
      <c r="AJ19" s="127"/>
      <c r="AK19" s="76">
        <f t="shared" si="4"/>
        <v>40344</v>
      </c>
      <c r="AL19" s="127"/>
      <c r="AM19" s="76">
        <f t="shared" si="4"/>
        <v>40374</v>
      </c>
      <c r="AN19" s="127"/>
      <c r="AO19" s="76">
        <f t="shared" si="4"/>
        <v>40405</v>
      </c>
      <c r="AP19" s="127"/>
      <c r="AQ19" s="76">
        <f t="shared" si="4"/>
        <v>40436</v>
      </c>
      <c r="AR19" s="127"/>
      <c r="AS19" s="76">
        <f t="shared" si="4"/>
        <v>40466</v>
      </c>
      <c r="AT19" s="127"/>
      <c r="AU19" s="76">
        <f t="shared" si="5"/>
        <v>40497</v>
      </c>
      <c r="AV19" s="127"/>
      <c r="AW19" s="76">
        <f t="shared" si="5"/>
        <v>40527</v>
      </c>
      <c r="AX19" s="127"/>
      <c r="AY19" s="76">
        <f t="shared" si="6"/>
        <v>40558</v>
      </c>
      <c r="AZ19" s="128"/>
      <c r="BA19" s="124"/>
      <c r="BB19" s="125"/>
      <c r="BC19" s="76">
        <f t="shared" si="7"/>
        <v>40589</v>
      </c>
      <c r="BD19" s="127"/>
      <c r="BE19" s="76">
        <f t="shared" si="8"/>
        <v>40617</v>
      </c>
      <c r="BF19" s="127"/>
      <c r="BG19" s="76">
        <f t="shared" si="9"/>
        <v>40648</v>
      </c>
      <c r="BH19" s="127"/>
      <c r="BI19" s="76">
        <f t="shared" si="10"/>
        <v>40678</v>
      </c>
      <c r="BJ19" s="127"/>
      <c r="BK19" s="76">
        <f t="shared" si="11"/>
        <v>40709</v>
      </c>
      <c r="BL19" s="127"/>
      <c r="BM19" s="76">
        <f t="shared" si="12"/>
        <v>40739</v>
      </c>
      <c r="BN19" s="127"/>
      <c r="BO19" s="76">
        <f t="shared" si="13"/>
        <v>40770</v>
      </c>
      <c r="BP19" s="127"/>
      <c r="BQ19" s="76">
        <f t="shared" si="14"/>
        <v>40801</v>
      </c>
      <c r="BR19" s="127"/>
      <c r="BS19" s="76">
        <f t="shared" si="15"/>
        <v>40831</v>
      </c>
      <c r="BT19" s="127"/>
      <c r="BU19" s="76">
        <f t="shared" si="16"/>
        <v>40862</v>
      </c>
      <c r="BV19" s="127"/>
      <c r="BW19" s="76">
        <f t="shared" si="17"/>
        <v>40892</v>
      </c>
      <c r="BX19" s="127"/>
      <c r="BY19" s="76">
        <f t="shared" si="18"/>
        <v>40923</v>
      </c>
      <c r="BZ19" s="128"/>
      <c r="CA19" s="124"/>
      <c r="CB19" s="125"/>
      <c r="CC19" s="76">
        <f t="shared" si="19"/>
        <v>40954</v>
      </c>
      <c r="CD19" s="127"/>
      <c r="CE19" s="76">
        <f t="shared" si="20"/>
        <v>40983</v>
      </c>
      <c r="CF19" s="127"/>
      <c r="CG19" s="76">
        <f t="shared" si="21"/>
        <v>41014</v>
      </c>
      <c r="CH19" s="127"/>
      <c r="CI19" s="76">
        <f t="shared" si="22"/>
        <v>41044</v>
      </c>
      <c r="CJ19" s="127"/>
      <c r="CK19" s="76">
        <f t="shared" si="23"/>
        <v>41075</v>
      </c>
      <c r="CL19" s="127"/>
      <c r="CM19" s="76">
        <f t="shared" si="24"/>
        <v>41105</v>
      </c>
      <c r="CN19" s="127"/>
      <c r="CO19" s="76">
        <f t="shared" si="25"/>
        <v>41136</v>
      </c>
      <c r="CP19" s="127"/>
      <c r="CQ19" s="76">
        <f t="shared" si="26"/>
        <v>41167</v>
      </c>
      <c r="CR19" s="127"/>
      <c r="CS19" s="76">
        <f t="shared" si="27"/>
        <v>41197</v>
      </c>
      <c r="CT19" s="127"/>
      <c r="CU19" s="76">
        <f t="shared" si="28"/>
        <v>41228</v>
      </c>
      <c r="CV19" s="127"/>
      <c r="CW19" s="76">
        <f t="shared" si="29"/>
        <v>41258</v>
      </c>
      <c r="CX19" s="127"/>
      <c r="CY19" s="76">
        <f t="shared" si="30"/>
        <v>41289</v>
      </c>
      <c r="CZ19" s="128"/>
      <c r="DA19" s="124"/>
    </row>
    <row r="20" spans="1:105" s="129" customFormat="1" ht="9.75" customHeight="1">
      <c r="A20" s="124"/>
      <c r="B20" s="125"/>
      <c r="C20" s="130">
        <f t="shared" si="0"/>
        <v>39860</v>
      </c>
      <c r="D20" s="120"/>
      <c r="E20" s="76">
        <f t="shared" si="2"/>
        <v>39888</v>
      </c>
      <c r="F20" s="127"/>
      <c r="G20" s="76">
        <f t="shared" si="2"/>
        <v>39919</v>
      </c>
      <c r="H20" s="127"/>
      <c r="I20" s="76">
        <f t="shared" si="2"/>
        <v>39949</v>
      </c>
      <c r="J20" s="127"/>
      <c r="K20" s="76">
        <f t="shared" si="2"/>
        <v>39980</v>
      </c>
      <c r="L20" s="127"/>
      <c r="M20" s="76">
        <f t="shared" si="2"/>
        <v>40010</v>
      </c>
      <c r="N20" s="127"/>
      <c r="O20" s="76">
        <f t="shared" si="2"/>
        <v>40041</v>
      </c>
      <c r="P20" s="127"/>
      <c r="Q20" s="76">
        <f t="shared" si="2"/>
        <v>40072</v>
      </c>
      <c r="R20" s="127"/>
      <c r="S20" s="76">
        <f t="shared" si="2"/>
        <v>40102</v>
      </c>
      <c r="T20" s="127"/>
      <c r="U20" s="76">
        <f t="shared" si="2"/>
        <v>40133</v>
      </c>
      <c r="V20" s="127"/>
      <c r="W20" s="76">
        <f t="shared" si="2"/>
        <v>40163</v>
      </c>
      <c r="X20" s="127"/>
      <c r="Y20" s="76">
        <f t="shared" si="1"/>
        <v>40194</v>
      </c>
      <c r="Z20" s="128"/>
      <c r="AA20" s="124"/>
      <c r="AB20" s="125"/>
      <c r="AC20" s="76">
        <f t="shared" si="3"/>
        <v>40225</v>
      </c>
      <c r="AD20" s="127"/>
      <c r="AE20" s="76">
        <f t="shared" si="4"/>
        <v>40253</v>
      </c>
      <c r="AF20" s="127"/>
      <c r="AG20" s="76">
        <f t="shared" si="4"/>
        <v>40284</v>
      </c>
      <c r="AH20" s="127"/>
      <c r="AI20" s="76">
        <f t="shared" si="4"/>
        <v>40314</v>
      </c>
      <c r="AJ20" s="127"/>
      <c r="AK20" s="76">
        <f t="shared" si="4"/>
        <v>40345</v>
      </c>
      <c r="AL20" s="127"/>
      <c r="AM20" s="76">
        <f t="shared" si="4"/>
        <v>40375</v>
      </c>
      <c r="AN20" s="127"/>
      <c r="AO20" s="76">
        <f t="shared" si="4"/>
        <v>40406</v>
      </c>
      <c r="AP20" s="127"/>
      <c r="AQ20" s="76">
        <f t="shared" si="4"/>
        <v>40437</v>
      </c>
      <c r="AR20" s="127"/>
      <c r="AS20" s="76">
        <f t="shared" si="4"/>
        <v>40467</v>
      </c>
      <c r="AT20" s="127"/>
      <c r="AU20" s="76">
        <f t="shared" si="5"/>
        <v>40498</v>
      </c>
      <c r="AV20" s="127"/>
      <c r="AW20" s="76">
        <f t="shared" si="5"/>
        <v>40528</v>
      </c>
      <c r="AX20" s="127"/>
      <c r="AY20" s="76">
        <f t="shared" si="6"/>
        <v>40559</v>
      </c>
      <c r="AZ20" s="128"/>
      <c r="BA20" s="124"/>
      <c r="BB20" s="125"/>
      <c r="BC20" s="76">
        <f t="shared" si="7"/>
        <v>40590</v>
      </c>
      <c r="BD20" s="127"/>
      <c r="BE20" s="76">
        <f t="shared" si="8"/>
        <v>40618</v>
      </c>
      <c r="BF20" s="127"/>
      <c r="BG20" s="76">
        <f t="shared" si="9"/>
        <v>40649</v>
      </c>
      <c r="BH20" s="127"/>
      <c r="BI20" s="76">
        <f t="shared" si="10"/>
        <v>40679</v>
      </c>
      <c r="BJ20" s="127"/>
      <c r="BK20" s="76">
        <f t="shared" si="11"/>
        <v>40710</v>
      </c>
      <c r="BL20" s="127"/>
      <c r="BM20" s="76">
        <f t="shared" si="12"/>
        <v>40740</v>
      </c>
      <c r="BN20" s="127"/>
      <c r="BO20" s="76">
        <f t="shared" si="13"/>
        <v>40771</v>
      </c>
      <c r="BP20" s="127"/>
      <c r="BQ20" s="76">
        <f t="shared" si="14"/>
        <v>40802</v>
      </c>
      <c r="BR20" s="127"/>
      <c r="BS20" s="76">
        <f t="shared" si="15"/>
        <v>40832</v>
      </c>
      <c r="BT20" s="127"/>
      <c r="BU20" s="76">
        <f t="shared" si="16"/>
        <v>40863</v>
      </c>
      <c r="BV20" s="127"/>
      <c r="BW20" s="76">
        <f t="shared" si="17"/>
        <v>40893</v>
      </c>
      <c r="BX20" s="127"/>
      <c r="BY20" s="76">
        <f t="shared" si="18"/>
        <v>40924</v>
      </c>
      <c r="BZ20" s="128"/>
      <c r="CA20" s="124"/>
      <c r="CB20" s="125"/>
      <c r="CC20" s="76">
        <f t="shared" si="19"/>
        <v>40955</v>
      </c>
      <c r="CD20" s="127"/>
      <c r="CE20" s="76">
        <f t="shared" si="20"/>
        <v>40984</v>
      </c>
      <c r="CF20" s="127"/>
      <c r="CG20" s="76">
        <f t="shared" si="21"/>
        <v>41015</v>
      </c>
      <c r="CH20" s="127"/>
      <c r="CI20" s="76">
        <f t="shared" si="22"/>
        <v>41045</v>
      </c>
      <c r="CJ20" s="127"/>
      <c r="CK20" s="76">
        <f t="shared" si="23"/>
        <v>41076</v>
      </c>
      <c r="CL20" s="127"/>
      <c r="CM20" s="76">
        <f t="shared" si="24"/>
        <v>41106</v>
      </c>
      <c r="CN20" s="127"/>
      <c r="CO20" s="76">
        <f t="shared" si="25"/>
        <v>41137</v>
      </c>
      <c r="CP20" s="127"/>
      <c r="CQ20" s="76">
        <f t="shared" si="26"/>
        <v>41168</v>
      </c>
      <c r="CR20" s="127"/>
      <c r="CS20" s="76">
        <f t="shared" si="27"/>
        <v>41198</v>
      </c>
      <c r="CT20" s="127"/>
      <c r="CU20" s="76">
        <f t="shared" si="28"/>
        <v>41229</v>
      </c>
      <c r="CV20" s="127"/>
      <c r="CW20" s="76">
        <f t="shared" si="29"/>
        <v>41259</v>
      </c>
      <c r="CX20" s="127"/>
      <c r="CY20" s="76">
        <f t="shared" si="30"/>
        <v>41290</v>
      </c>
      <c r="CZ20" s="128"/>
      <c r="DA20" s="124"/>
    </row>
    <row r="21" spans="1:105" s="129" customFormat="1" ht="9.75" customHeight="1">
      <c r="A21" s="124"/>
      <c r="B21" s="125"/>
      <c r="C21" s="130">
        <f t="shared" si="0"/>
        <v>39861</v>
      </c>
      <c r="D21" s="120"/>
      <c r="E21" s="76">
        <f t="shared" si="2"/>
        <v>39889</v>
      </c>
      <c r="F21" s="127"/>
      <c r="G21" s="76">
        <f t="shared" si="2"/>
        <v>39920</v>
      </c>
      <c r="H21" s="127"/>
      <c r="I21" s="76">
        <f t="shared" si="2"/>
        <v>39950</v>
      </c>
      <c r="J21" s="127"/>
      <c r="K21" s="76">
        <f t="shared" si="2"/>
        <v>39981</v>
      </c>
      <c r="L21" s="127"/>
      <c r="M21" s="76">
        <f t="shared" si="2"/>
        <v>40011</v>
      </c>
      <c r="N21" s="127"/>
      <c r="O21" s="76">
        <f t="shared" si="2"/>
        <v>40042</v>
      </c>
      <c r="P21" s="127"/>
      <c r="Q21" s="76">
        <f t="shared" si="2"/>
        <v>40073</v>
      </c>
      <c r="R21" s="127"/>
      <c r="S21" s="76">
        <f t="shared" si="2"/>
        <v>40103</v>
      </c>
      <c r="T21" s="127"/>
      <c r="U21" s="76">
        <f t="shared" si="2"/>
        <v>40134</v>
      </c>
      <c r="V21" s="127"/>
      <c r="W21" s="76">
        <f t="shared" si="2"/>
        <v>40164</v>
      </c>
      <c r="X21" s="127"/>
      <c r="Y21" s="76">
        <f t="shared" si="1"/>
        <v>40195</v>
      </c>
      <c r="Z21" s="128"/>
      <c r="AA21" s="124"/>
      <c r="AB21" s="125"/>
      <c r="AC21" s="76">
        <f t="shared" si="3"/>
        <v>40226</v>
      </c>
      <c r="AD21" s="127"/>
      <c r="AE21" s="76">
        <f t="shared" si="4"/>
        <v>40254</v>
      </c>
      <c r="AF21" s="127"/>
      <c r="AG21" s="76">
        <f t="shared" si="4"/>
        <v>40285</v>
      </c>
      <c r="AH21" s="127"/>
      <c r="AI21" s="76">
        <f t="shared" si="4"/>
        <v>40315</v>
      </c>
      <c r="AJ21" s="127"/>
      <c r="AK21" s="76">
        <f t="shared" si="4"/>
        <v>40346</v>
      </c>
      <c r="AL21" s="127"/>
      <c r="AM21" s="76">
        <f t="shared" si="4"/>
        <v>40376</v>
      </c>
      <c r="AN21" s="127"/>
      <c r="AO21" s="76">
        <f t="shared" si="4"/>
        <v>40407</v>
      </c>
      <c r="AP21" s="127"/>
      <c r="AQ21" s="76">
        <f t="shared" si="4"/>
        <v>40438</v>
      </c>
      <c r="AR21" s="127"/>
      <c r="AS21" s="76">
        <f t="shared" si="4"/>
        <v>40468</v>
      </c>
      <c r="AT21" s="127"/>
      <c r="AU21" s="76">
        <f t="shared" si="5"/>
        <v>40499</v>
      </c>
      <c r="AV21" s="127"/>
      <c r="AW21" s="76">
        <f t="shared" si="5"/>
        <v>40529</v>
      </c>
      <c r="AX21" s="127"/>
      <c r="AY21" s="76">
        <f t="shared" si="6"/>
        <v>40560</v>
      </c>
      <c r="AZ21" s="128"/>
      <c r="BA21" s="124"/>
      <c r="BB21" s="125"/>
      <c r="BC21" s="76">
        <f t="shared" si="7"/>
        <v>40591</v>
      </c>
      <c r="BD21" s="127"/>
      <c r="BE21" s="76">
        <f t="shared" si="8"/>
        <v>40619</v>
      </c>
      <c r="BF21" s="127"/>
      <c r="BG21" s="76">
        <f t="shared" si="9"/>
        <v>40650</v>
      </c>
      <c r="BH21" s="127"/>
      <c r="BI21" s="76">
        <f t="shared" si="10"/>
        <v>40680</v>
      </c>
      <c r="BJ21" s="127"/>
      <c r="BK21" s="76">
        <f t="shared" si="11"/>
        <v>40711</v>
      </c>
      <c r="BL21" s="127"/>
      <c r="BM21" s="76">
        <f t="shared" si="12"/>
        <v>40741</v>
      </c>
      <c r="BN21" s="127"/>
      <c r="BO21" s="76">
        <f t="shared" si="13"/>
        <v>40772</v>
      </c>
      <c r="BP21" s="127"/>
      <c r="BQ21" s="76">
        <f t="shared" si="14"/>
        <v>40803</v>
      </c>
      <c r="BR21" s="127"/>
      <c r="BS21" s="76">
        <f t="shared" si="15"/>
        <v>40833</v>
      </c>
      <c r="BT21" s="127"/>
      <c r="BU21" s="76">
        <f t="shared" si="16"/>
        <v>40864</v>
      </c>
      <c r="BV21" s="127"/>
      <c r="BW21" s="76">
        <f t="shared" si="17"/>
        <v>40894</v>
      </c>
      <c r="BX21" s="127"/>
      <c r="BY21" s="76">
        <f t="shared" si="18"/>
        <v>40925</v>
      </c>
      <c r="BZ21" s="128"/>
      <c r="CA21" s="124"/>
      <c r="CB21" s="125"/>
      <c r="CC21" s="76">
        <f t="shared" si="19"/>
        <v>40956</v>
      </c>
      <c r="CD21" s="127"/>
      <c r="CE21" s="76">
        <f t="shared" si="20"/>
        <v>40985</v>
      </c>
      <c r="CF21" s="127"/>
      <c r="CG21" s="76">
        <f t="shared" si="21"/>
        <v>41016</v>
      </c>
      <c r="CH21" s="127"/>
      <c r="CI21" s="76">
        <f t="shared" si="22"/>
        <v>41046</v>
      </c>
      <c r="CJ21" s="127"/>
      <c r="CK21" s="76">
        <f t="shared" si="23"/>
        <v>41077</v>
      </c>
      <c r="CL21" s="127"/>
      <c r="CM21" s="76">
        <f t="shared" si="24"/>
        <v>41107</v>
      </c>
      <c r="CN21" s="127"/>
      <c r="CO21" s="76">
        <f t="shared" si="25"/>
        <v>41138</v>
      </c>
      <c r="CP21" s="127"/>
      <c r="CQ21" s="76">
        <f t="shared" si="26"/>
        <v>41169</v>
      </c>
      <c r="CR21" s="127"/>
      <c r="CS21" s="76">
        <f t="shared" si="27"/>
        <v>41199</v>
      </c>
      <c r="CT21" s="127"/>
      <c r="CU21" s="76">
        <f t="shared" si="28"/>
        <v>41230</v>
      </c>
      <c r="CV21" s="127"/>
      <c r="CW21" s="76">
        <f t="shared" si="29"/>
        <v>41260</v>
      </c>
      <c r="CX21" s="127"/>
      <c r="CY21" s="76">
        <f t="shared" si="30"/>
        <v>41291</v>
      </c>
      <c r="CZ21" s="128"/>
      <c r="DA21" s="124"/>
    </row>
    <row r="22" spans="1:105" s="129" customFormat="1" ht="9.75" customHeight="1">
      <c r="A22" s="124"/>
      <c r="B22" s="125"/>
      <c r="C22" s="130">
        <f t="shared" si="0"/>
        <v>39862</v>
      </c>
      <c r="D22" s="120"/>
      <c r="E22" s="76">
        <f t="shared" si="2"/>
        <v>39890</v>
      </c>
      <c r="F22" s="127"/>
      <c r="G22" s="76">
        <f t="shared" si="2"/>
        <v>39921</v>
      </c>
      <c r="H22" s="127"/>
      <c r="I22" s="76">
        <f t="shared" si="2"/>
        <v>39951</v>
      </c>
      <c r="J22" s="127"/>
      <c r="K22" s="76">
        <f t="shared" si="2"/>
        <v>39982</v>
      </c>
      <c r="L22" s="127"/>
      <c r="M22" s="76">
        <f t="shared" si="2"/>
        <v>40012</v>
      </c>
      <c r="N22" s="127"/>
      <c r="O22" s="76">
        <f t="shared" si="2"/>
        <v>40043</v>
      </c>
      <c r="P22" s="127"/>
      <c r="Q22" s="76">
        <f t="shared" si="2"/>
        <v>40074</v>
      </c>
      <c r="R22" s="127"/>
      <c r="S22" s="76">
        <f t="shared" si="2"/>
        <v>40104</v>
      </c>
      <c r="T22" s="127"/>
      <c r="U22" s="76">
        <f t="shared" si="2"/>
        <v>40135</v>
      </c>
      <c r="V22" s="127"/>
      <c r="W22" s="76">
        <f t="shared" si="2"/>
        <v>40165</v>
      </c>
      <c r="X22" s="127"/>
      <c r="Y22" s="76">
        <f t="shared" si="1"/>
        <v>40196</v>
      </c>
      <c r="Z22" s="128"/>
      <c r="AA22" s="124"/>
      <c r="AB22" s="125"/>
      <c r="AC22" s="76">
        <f t="shared" si="3"/>
        <v>40227</v>
      </c>
      <c r="AD22" s="127"/>
      <c r="AE22" s="76">
        <f t="shared" si="4"/>
        <v>40255</v>
      </c>
      <c r="AF22" s="127"/>
      <c r="AG22" s="76">
        <f t="shared" si="4"/>
        <v>40286</v>
      </c>
      <c r="AH22" s="127"/>
      <c r="AI22" s="76">
        <f t="shared" si="4"/>
        <v>40316</v>
      </c>
      <c r="AJ22" s="127"/>
      <c r="AK22" s="76">
        <f t="shared" si="4"/>
        <v>40347</v>
      </c>
      <c r="AL22" s="127"/>
      <c r="AM22" s="76">
        <f t="shared" si="4"/>
        <v>40377</v>
      </c>
      <c r="AN22" s="127"/>
      <c r="AO22" s="76">
        <f t="shared" si="4"/>
        <v>40408</v>
      </c>
      <c r="AP22" s="127"/>
      <c r="AQ22" s="76">
        <f t="shared" si="4"/>
        <v>40439</v>
      </c>
      <c r="AR22" s="127"/>
      <c r="AS22" s="76">
        <f t="shared" si="4"/>
        <v>40469</v>
      </c>
      <c r="AT22" s="127"/>
      <c r="AU22" s="76">
        <f t="shared" si="5"/>
        <v>40500</v>
      </c>
      <c r="AV22" s="127"/>
      <c r="AW22" s="76">
        <f t="shared" si="5"/>
        <v>40530</v>
      </c>
      <c r="AX22" s="127"/>
      <c r="AY22" s="76">
        <f t="shared" si="6"/>
        <v>40561</v>
      </c>
      <c r="AZ22" s="128"/>
      <c r="BA22" s="124"/>
      <c r="BB22" s="125"/>
      <c r="BC22" s="76">
        <f t="shared" si="7"/>
        <v>40592</v>
      </c>
      <c r="BD22" s="127"/>
      <c r="BE22" s="76">
        <f t="shared" si="8"/>
        <v>40620</v>
      </c>
      <c r="BF22" s="127"/>
      <c r="BG22" s="76">
        <f t="shared" si="9"/>
        <v>40651</v>
      </c>
      <c r="BH22" s="127"/>
      <c r="BI22" s="76">
        <f t="shared" si="10"/>
        <v>40681</v>
      </c>
      <c r="BJ22" s="127"/>
      <c r="BK22" s="76">
        <f t="shared" si="11"/>
        <v>40712</v>
      </c>
      <c r="BL22" s="127"/>
      <c r="BM22" s="76">
        <f t="shared" si="12"/>
        <v>40742</v>
      </c>
      <c r="BN22" s="127"/>
      <c r="BO22" s="76">
        <f t="shared" si="13"/>
        <v>40773</v>
      </c>
      <c r="BP22" s="127"/>
      <c r="BQ22" s="76">
        <f t="shared" si="14"/>
        <v>40804</v>
      </c>
      <c r="BR22" s="127"/>
      <c r="BS22" s="76">
        <f t="shared" si="15"/>
        <v>40834</v>
      </c>
      <c r="BT22" s="127"/>
      <c r="BU22" s="76">
        <f t="shared" si="16"/>
        <v>40865</v>
      </c>
      <c r="BV22" s="127"/>
      <c r="BW22" s="76">
        <f t="shared" si="17"/>
        <v>40895</v>
      </c>
      <c r="BX22" s="127"/>
      <c r="BY22" s="76">
        <f t="shared" si="18"/>
        <v>40926</v>
      </c>
      <c r="BZ22" s="128"/>
      <c r="CA22" s="124"/>
      <c r="CB22" s="125"/>
      <c r="CC22" s="76">
        <f t="shared" si="19"/>
        <v>40957</v>
      </c>
      <c r="CD22" s="127"/>
      <c r="CE22" s="76">
        <f t="shared" si="20"/>
        <v>40986</v>
      </c>
      <c r="CF22" s="127"/>
      <c r="CG22" s="76">
        <f t="shared" si="21"/>
        <v>41017</v>
      </c>
      <c r="CH22" s="127"/>
      <c r="CI22" s="76">
        <f t="shared" si="22"/>
        <v>41047</v>
      </c>
      <c r="CJ22" s="127"/>
      <c r="CK22" s="76">
        <f t="shared" si="23"/>
        <v>41078</v>
      </c>
      <c r="CL22" s="127"/>
      <c r="CM22" s="76">
        <f t="shared" si="24"/>
        <v>41108</v>
      </c>
      <c r="CN22" s="127"/>
      <c r="CO22" s="76">
        <f t="shared" si="25"/>
        <v>41139</v>
      </c>
      <c r="CP22" s="127"/>
      <c r="CQ22" s="76">
        <f t="shared" si="26"/>
        <v>41170</v>
      </c>
      <c r="CR22" s="127"/>
      <c r="CS22" s="76">
        <f t="shared" si="27"/>
        <v>41200</v>
      </c>
      <c r="CT22" s="127"/>
      <c r="CU22" s="76">
        <f t="shared" si="28"/>
        <v>41231</v>
      </c>
      <c r="CV22" s="127"/>
      <c r="CW22" s="76">
        <f t="shared" si="29"/>
        <v>41261</v>
      </c>
      <c r="CX22" s="127"/>
      <c r="CY22" s="76">
        <f t="shared" si="30"/>
        <v>41292</v>
      </c>
      <c r="CZ22" s="128"/>
      <c r="DA22" s="124"/>
    </row>
    <row r="23" spans="1:105" s="129" customFormat="1" ht="9.75" customHeight="1">
      <c r="A23" s="124"/>
      <c r="B23" s="125"/>
      <c r="C23" s="130">
        <f t="shared" si="0"/>
        <v>39863</v>
      </c>
      <c r="D23" s="120"/>
      <c r="E23" s="76">
        <f t="shared" si="2"/>
        <v>39891</v>
      </c>
      <c r="F23" s="127"/>
      <c r="G23" s="76">
        <f t="shared" si="2"/>
        <v>39922</v>
      </c>
      <c r="H23" s="127"/>
      <c r="I23" s="76">
        <f t="shared" si="2"/>
        <v>39952</v>
      </c>
      <c r="J23" s="127"/>
      <c r="K23" s="76">
        <f t="shared" si="2"/>
        <v>39983</v>
      </c>
      <c r="L23" s="127"/>
      <c r="M23" s="76">
        <f t="shared" si="2"/>
        <v>40013</v>
      </c>
      <c r="N23" s="127"/>
      <c r="O23" s="76">
        <f t="shared" si="2"/>
        <v>40044</v>
      </c>
      <c r="P23" s="127"/>
      <c r="Q23" s="76">
        <f t="shared" si="2"/>
        <v>40075</v>
      </c>
      <c r="R23" s="127"/>
      <c r="S23" s="76">
        <f t="shared" si="2"/>
        <v>40105</v>
      </c>
      <c r="T23" s="127"/>
      <c r="U23" s="76">
        <f t="shared" si="2"/>
        <v>40136</v>
      </c>
      <c r="V23" s="127"/>
      <c r="W23" s="76">
        <f t="shared" si="2"/>
        <v>40166</v>
      </c>
      <c r="X23" s="127"/>
      <c r="Y23" s="76">
        <f t="shared" si="1"/>
        <v>40197</v>
      </c>
      <c r="Z23" s="128"/>
      <c r="AA23" s="124"/>
      <c r="AB23" s="125"/>
      <c r="AC23" s="76">
        <f t="shared" si="3"/>
        <v>40228</v>
      </c>
      <c r="AD23" s="127"/>
      <c r="AE23" s="76">
        <f t="shared" si="4"/>
        <v>40256</v>
      </c>
      <c r="AF23" s="127"/>
      <c r="AG23" s="76">
        <f t="shared" si="4"/>
        <v>40287</v>
      </c>
      <c r="AH23" s="127"/>
      <c r="AI23" s="76">
        <f t="shared" si="4"/>
        <v>40317</v>
      </c>
      <c r="AJ23" s="127"/>
      <c r="AK23" s="76">
        <f t="shared" si="4"/>
        <v>40348</v>
      </c>
      <c r="AL23" s="127"/>
      <c r="AM23" s="76">
        <f t="shared" si="4"/>
        <v>40378</v>
      </c>
      <c r="AN23" s="127"/>
      <c r="AO23" s="76">
        <f t="shared" si="4"/>
        <v>40409</v>
      </c>
      <c r="AP23" s="127"/>
      <c r="AQ23" s="76">
        <f t="shared" si="4"/>
        <v>40440</v>
      </c>
      <c r="AR23" s="127"/>
      <c r="AS23" s="76">
        <f t="shared" si="4"/>
        <v>40470</v>
      </c>
      <c r="AT23" s="127"/>
      <c r="AU23" s="76">
        <f t="shared" si="5"/>
        <v>40501</v>
      </c>
      <c r="AV23" s="127"/>
      <c r="AW23" s="76">
        <f t="shared" si="5"/>
        <v>40531</v>
      </c>
      <c r="AX23" s="127"/>
      <c r="AY23" s="76">
        <f t="shared" si="6"/>
        <v>40562</v>
      </c>
      <c r="AZ23" s="128"/>
      <c r="BA23" s="124"/>
      <c r="BB23" s="125"/>
      <c r="BC23" s="76">
        <f t="shared" si="7"/>
        <v>40593</v>
      </c>
      <c r="BD23" s="127"/>
      <c r="BE23" s="76">
        <f t="shared" si="8"/>
        <v>40621</v>
      </c>
      <c r="BF23" s="127"/>
      <c r="BG23" s="76">
        <f t="shared" si="9"/>
        <v>40652</v>
      </c>
      <c r="BH23" s="127"/>
      <c r="BI23" s="76">
        <f t="shared" si="10"/>
        <v>40682</v>
      </c>
      <c r="BJ23" s="127"/>
      <c r="BK23" s="76">
        <f t="shared" si="11"/>
        <v>40713</v>
      </c>
      <c r="BL23" s="127"/>
      <c r="BM23" s="76">
        <f t="shared" si="12"/>
        <v>40743</v>
      </c>
      <c r="BN23" s="127"/>
      <c r="BO23" s="76">
        <f t="shared" si="13"/>
        <v>40774</v>
      </c>
      <c r="BP23" s="127"/>
      <c r="BQ23" s="76">
        <f t="shared" si="14"/>
        <v>40805</v>
      </c>
      <c r="BR23" s="127"/>
      <c r="BS23" s="76">
        <f t="shared" si="15"/>
        <v>40835</v>
      </c>
      <c r="BT23" s="127"/>
      <c r="BU23" s="76">
        <f t="shared" si="16"/>
        <v>40866</v>
      </c>
      <c r="BV23" s="127"/>
      <c r="BW23" s="76">
        <f t="shared" si="17"/>
        <v>40896</v>
      </c>
      <c r="BX23" s="127"/>
      <c r="BY23" s="76">
        <f t="shared" si="18"/>
        <v>40927</v>
      </c>
      <c r="BZ23" s="128"/>
      <c r="CA23" s="124"/>
      <c r="CB23" s="125"/>
      <c r="CC23" s="76">
        <f t="shared" si="19"/>
        <v>40958</v>
      </c>
      <c r="CD23" s="127"/>
      <c r="CE23" s="76">
        <f t="shared" si="20"/>
        <v>40987</v>
      </c>
      <c r="CF23" s="127"/>
      <c r="CG23" s="76">
        <f t="shared" si="21"/>
        <v>41018</v>
      </c>
      <c r="CH23" s="127"/>
      <c r="CI23" s="76">
        <f t="shared" si="22"/>
        <v>41048</v>
      </c>
      <c r="CJ23" s="127"/>
      <c r="CK23" s="76">
        <f t="shared" si="23"/>
        <v>41079</v>
      </c>
      <c r="CL23" s="127"/>
      <c r="CM23" s="76">
        <f t="shared" si="24"/>
        <v>41109</v>
      </c>
      <c r="CN23" s="127"/>
      <c r="CO23" s="76">
        <f t="shared" si="25"/>
        <v>41140</v>
      </c>
      <c r="CP23" s="127"/>
      <c r="CQ23" s="76">
        <f t="shared" si="26"/>
        <v>41171</v>
      </c>
      <c r="CR23" s="127"/>
      <c r="CS23" s="76">
        <f t="shared" si="27"/>
        <v>41201</v>
      </c>
      <c r="CT23" s="127"/>
      <c r="CU23" s="76">
        <f t="shared" si="28"/>
        <v>41232</v>
      </c>
      <c r="CV23" s="127"/>
      <c r="CW23" s="76">
        <f t="shared" si="29"/>
        <v>41262</v>
      </c>
      <c r="CX23" s="127"/>
      <c r="CY23" s="76">
        <f t="shared" si="30"/>
        <v>41293</v>
      </c>
      <c r="CZ23" s="128"/>
      <c r="DA23" s="124"/>
    </row>
    <row r="24" spans="1:105" s="129" customFormat="1" ht="9.75" customHeight="1">
      <c r="A24" s="124"/>
      <c r="B24" s="125"/>
      <c r="C24" s="130">
        <f t="shared" si="0"/>
        <v>39864</v>
      </c>
      <c r="D24" s="120"/>
      <c r="E24" s="76">
        <f t="shared" si="2"/>
        <v>39892</v>
      </c>
      <c r="F24" s="127"/>
      <c r="G24" s="76">
        <f t="shared" si="2"/>
        <v>39923</v>
      </c>
      <c r="H24" s="127"/>
      <c r="I24" s="76">
        <f t="shared" si="2"/>
        <v>39953</v>
      </c>
      <c r="J24" s="127"/>
      <c r="K24" s="76">
        <f t="shared" si="2"/>
        <v>39984</v>
      </c>
      <c r="L24" s="127"/>
      <c r="M24" s="76">
        <f t="shared" si="2"/>
        <v>40014</v>
      </c>
      <c r="N24" s="127"/>
      <c r="O24" s="76">
        <f t="shared" si="2"/>
        <v>40045</v>
      </c>
      <c r="P24" s="127"/>
      <c r="Q24" s="76">
        <f t="shared" si="2"/>
        <v>40076</v>
      </c>
      <c r="R24" s="127"/>
      <c r="S24" s="76">
        <f t="shared" si="2"/>
        <v>40106</v>
      </c>
      <c r="T24" s="127"/>
      <c r="U24" s="76">
        <f t="shared" si="2"/>
        <v>40137</v>
      </c>
      <c r="V24" s="127"/>
      <c r="W24" s="76">
        <f t="shared" si="2"/>
        <v>40167</v>
      </c>
      <c r="X24" s="127"/>
      <c r="Y24" s="76">
        <f t="shared" si="1"/>
        <v>40198</v>
      </c>
      <c r="Z24" s="128"/>
      <c r="AA24" s="124"/>
      <c r="AB24" s="125"/>
      <c r="AC24" s="76">
        <f t="shared" si="3"/>
        <v>40229</v>
      </c>
      <c r="AD24" s="127"/>
      <c r="AE24" s="76">
        <f t="shared" si="4"/>
        <v>40257</v>
      </c>
      <c r="AF24" s="127"/>
      <c r="AG24" s="76">
        <f t="shared" si="4"/>
        <v>40288</v>
      </c>
      <c r="AH24" s="127"/>
      <c r="AI24" s="76">
        <f t="shared" si="4"/>
        <v>40318</v>
      </c>
      <c r="AJ24" s="127"/>
      <c r="AK24" s="76">
        <f t="shared" si="4"/>
        <v>40349</v>
      </c>
      <c r="AL24" s="127"/>
      <c r="AM24" s="76">
        <f t="shared" si="4"/>
        <v>40379</v>
      </c>
      <c r="AN24" s="127"/>
      <c r="AO24" s="76">
        <f t="shared" si="4"/>
        <v>40410</v>
      </c>
      <c r="AP24" s="127"/>
      <c r="AQ24" s="76">
        <f t="shared" si="4"/>
        <v>40441</v>
      </c>
      <c r="AR24" s="127"/>
      <c r="AS24" s="76">
        <f t="shared" si="4"/>
        <v>40471</v>
      </c>
      <c r="AT24" s="127"/>
      <c r="AU24" s="76">
        <f t="shared" si="5"/>
        <v>40502</v>
      </c>
      <c r="AV24" s="127"/>
      <c r="AW24" s="76">
        <f t="shared" si="5"/>
        <v>40532</v>
      </c>
      <c r="AX24" s="127"/>
      <c r="AY24" s="76">
        <f t="shared" si="6"/>
        <v>40563</v>
      </c>
      <c r="AZ24" s="128"/>
      <c r="BA24" s="124"/>
      <c r="BB24" s="125"/>
      <c r="BC24" s="76">
        <f t="shared" si="7"/>
        <v>40594</v>
      </c>
      <c r="BD24" s="127"/>
      <c r="BE24" s="76">
        <f t="shared" si="8"/>
        <v>40622</v>
      </c>
      <c r="BF24" s="127"/>
      <c r="BG24" s="76">
        <f t="shared" si="9"/>
        <v>40653</v>
      </c>
      <c r="BH24" s="127"/>
      <c r="BI24" s="76">
        <f t="shared" si="10"/>
        <v>40683</v>
      </c>
      <c r="BJ24" s="127"/>
      <c r="BK24" s="76">
        <f t="shared" si="11"/>
        <v>40714</v>
      </c>
      <c r="BL24" s="127"/>
      <c r="BM24" s="76">
        <f t="shared" si="12"/>
        <v>40744</v>
      </c>
      <c r="BN24" s="127"/>
      <c r="BO24" s="76">
        <f t="shared" si="13"/>
        <v>40775</v>
      </c>
      <c r="BP24" s="127"/>
      <c r="BQ24" s="76">
        <f t="shared" si="14"/>
        <v>40806</v>
      </c>
      <c r="BR24" s="127"/>
      <c r="BS24" s="76">
        <f t="shared" si="15"/>
        <v>40836</v>
      </c>
      <c r="BT24" s="127"/>
      <c r="BU24" s="76">
        <f t="shared" si="16"/>
        <v>40867</v>
      </c>
      <c r="BV24" s="127"/>
      <c r="BW24" s="76">
        <f t="shared" si="17"/>
        <v>40897</v>
      </c>
      <c r="BX24" s="127"/>
      <c r="BY24" s="76">
        <f t="shared" si="18"/>
        <v>40928</v>
      </c>
      <c r="BZ24" s="128"/>
      <c r="CA24" s="124"/>
      <c r="CB24" s="125"/>
      <c r="CC24" s="76">
        <f t="shared" si="19"/>
        <v>40959</v>
      </c>
      <c r="CD24" s="127"/>
      <c r="CE24" s="76">
        <f t="shared" si="20"/>
        <v>40988</v>
      </c>
      <c r="CF24" s="127"/>
      <c r="CG24" s="76">
        <f t="shared" si="21"/>
        <v>41019</v>
      </c>
      <c r="CH24" s="127"/>
      <c r="CI24" s="76">
        <f t="shared" si="22"/>
        <v>41049</v>
      </c>
      <c r="CJ24" s="127"/>
      <c r="CK24" s="76">
        <f t="shared" si="23"/>
        <v>41080</v>
      </c>
      <c r="CL24" s="127"/>
      <c r="CM24" s="76">
        <f t="shared" si="24"/>
        <v>41110</v>
      </c>
      <c r="CN24" s="127"/>
      <c r="CO24" s="76">
        <f t="shared" si="25"/>
        <v>41141</v>
      </c>
      <c r="CP24" s="127"/>
      <c r="CQ24" s="76">
        <f t="shared" si="26"/>
        <v>41172</v>
      </c>
      <c r="CR24" s="127"/>
      <c r="CS24" s="76">
        <f t="shared" si="27"/>
        <v>41202</v>
      </c>
      <c r="CT24" s="127"/>
      <c r="CU24" s="76">
        <f t="shared" si="28"/>
        <v>41233</v>
      </c>
      <c r="CV24" s="127"/>
      <c r="CW24" s="76">
        <f t="shared" si="29"/>
        <v>41263</v>
      </c>
      <c r="CX24" s="127"/>
      <c r="CY24" s="76">
        <f t="shared" si="30"/>
        <v>41294</v>
      </c>
      <c r="CZ24" s="128"/>
      <c r="DA24" s="124"/>
    </row>
    <row r="25" spans="1:105" s="129" customFormat="1" ht="9.75" customHeight="1">
      <c r="A25" s="124"/>
      <c r="B25" s="125"/>
      <c r="C25" s="130">
        <f t="shared" si="0"/>
        <v>39865</v>
      </c>
      <c r="D25" s="120"/>
      <c r="E25" s="76">
        <f t="shared" si="2"/>
        <v>39893</v>
      </c>
      <c r="F25" s="127"/>
      <c r="G25" s="76">
        <f t="shared" si="2"/>
        <v>39924</v>
      </c>
      <c r="H25" s="127"/>
      <c r="I25" s="76">
        <f t="shared" si="2"/>
        <v>39954</v>
      </c>
      <c r="J25" s="127"/>
      <c r="K25" s="76">
        <f t="shared" si="2"/>
        <v>39985</v>
      </c>
      <c r="L25" s="127"/>
      <c r="M25" s="76">
        <f t="shared" si="2"/>
        <v>40015</v>
      </c>
      <c r="N25" s="127"/>
      <c r="O25" s="76">
        <f t="shared" si="2"/>
        <v>40046</v>
      </c>
      <c r="P25" s="127"/>
      <c r="Q25" s="76">
        <f t="shared" si="2"/>
        <v>40077</v>
      </c>
      <c r="R25" s="127"/>
      <c r="S25" s="76">
        <f t="shared" si="2"/>
        <v>40107</v>
      </c>
      <c r="T25" s="127"/>
      <c r="U25" s="76">
        <f t="shared" si="2"/>
        <v>40138</v>
      </c>
      <c r="V25" s="127"/>
      <c r="W25" s="76">
        <f t="shared" si="2"/>
        <v>40168</v>
      </c>
      <c r="X25" s="127"/>
      <c r="Y25" s="76">
        <f t="shared" si="1"/>
        <v>40199</v>
      </c>
      <c r="Z25" s="128"/>
      <c r="AA25" s="124"/>
      <c r="AB25" s="125"/>
      <c r="AC25" s="76">
        <f t="shared" si="3"/>
        <v>40230</v>
      </c>
      <c r="AD25" s="127"/>
      <c r="AE25" s="76">
        <f t="shared" si="4"/>
        <v>40258</v>
      </c>
      <c r="AF25" s="127"/>
      <c r="AG25" s="76">
        <f t="shared" si="4"/>
        <v>40289</v>
      </c>
      <c r="AH25" s="127"/>
      <c r="AI25" s="76">
        <f t="shared" si="4"/>
        <v>40319</v>
      </c>
      <c r="AJ25" s="127"/>
      <c r="AK25" s="76">
        <f t="shared" si="4"/>
        <v>40350</v>
      </c>
      <c r="AL25" s="127"/>
      <c r="AM25" s="76">
        <f t="shared" si="4"/>
        <v>40380</v>
      </c>
      <c r="AN25" s="127"/>
      <c r="AO25" s="76">
        <f t="shared" si="4"/>
        <v>40411</v>
      </c>
      <c r="AP25" s="127"/>
      <c r="AQ25" s="76">
        <f t="shared" si="4"/>
        <v>40442</v>
      </c>
      <c r="AR25" s="127"/>
      <c r="AS25" s="76">
        <f t="shared" si="4"/>
        <v>40472</v>
      </c>
      <c r="AT25" s="127"/>
      <c r="AU25" s="76">
        <f t="shared" si="5"/>
        <v>40503</v>
      </c>
      <c r="AV25" s="127"/>
      <c r="AW25" s="76">
        <f t="shared" si="5"/>
        <v>40533</v>
      </c>
      <c r="AX25" s="127"/>
      <c r="AY25" s="76">
        <f t="shared" si="6"/>
        <v>40564</v>
      </c>
      <c r="AZ25" s="128"/>
      <c r="BA25" s="124"/>
      <c r="BB25" s="125"/>
      <c r="BC25" s="76">
        <f t="shared" si="7"/>
        <v>40595</v>
      </c>
      <c r="BD25" s="127"/>
      <c r="BE25" s="76">
        <f t="shared" si="8"/>
        <v>40623</v>
      </c>
      <c r="BF25" s="127"/>
      <c r="BG25" s="76">
        <f t="shared" si="9"/>
        <v>40654</v>
      </c>
      <c r="BH25" s="127"/>
      <c r="BI25" s="76">
        <f t="shared" si="10"/>
        <v>40684</v>
      </c>
      <c r="BJ25" s="127"/>
      <c r="BK25" s="76">
        <f t="shared" si="11"/>
        <v>40715</v>
      </c>
      <c r="BL25" s="127"/>
      <c r="BM25" s="76">
        <f t="shared" si="12"/>
        <v>40745</v>
      </c>
      <c r="BN25" s="127"/>
      <c r="BO25" s="76">
        <f t="shared" si="13"/>
        <v>40776</v>
      </c>
      <c r="BP25" s="127"/>
      <c r="BQ25" s="76">
        <f t="shared" si="14"/>
        <v>40807</v>
      </c>
      <c r="BR25" s="127"/>
      <c r="BS25" s="76">
        <f t="shared" si="15"/>
        <v>40837</v>
      </c>
      <c r="BT25" s="127"/>
      <c r="BU25" s="76">
        <f t="shared" si="16"/>
        <v>40868</v>
      </c>
      <c r="BV25" s="127"/>
      <c r="BW25" s="76">
        <f t="shared" si="17"/>
        <v>40898</v>
      </c>
      <c r="BX25" s="127"/>
      <c r="BY25" s="76">
        <f t="shared" si="18"/>
        <v>40929</v>
      </c>
      <c r="BZ25" s="128"/>
      <c r="CA25" s="124"/>
      <c r="CB25" s="125"/>
      <c r="CC25" s="76">
        <f t="shared" si="19"/>
        <v>40960</v>
      </c>
      <c r="CD25" s="127"/>
      <c r="CE25" s="76">
        <f t="shared" si="20"/>
        <v>40989</v>
      </c>
      <c r="CF25" s="127"/>
      <c r="CG25" s="76">
        <f t="shared" si="21"/>
        <v>41020</v>
      </c>
      <c r="CH25" s="127"/>
      <c r="CI25" s="76">
        <f t="shared" si="22"/>
        <v>41050</v>
      </c>
      <c r="CJ25" s="127"/>
      <c r="CK25" s="76">
        <f t="shared" si="23"/>
        <v>41081</v>
      </c>
      <c r="CL25" s="127"/>
      <c r="CM25" s="76">
        <f t="shared" si="24"/>
        <v>41111</v>
      </c>
      <c r="CN25" s="127"/>
      <c r="CO25" s="76">
        <f t="shared" si="25"/>
        <v>41142</v>
      </c>
      <c r="CP25" s="127"/>
      <c r="CQ25" s="76">
        <f t="shared" si="26"/>
        <v>41173</v>
      </c>
      <c r="CR25" s="127"/>
      <c r="CS25" s="76">
        <f t="shared" si="27"/>
        <v>41203</v>
      </c>
      <c r="CT25" s="127"/>
      <c r="CU25" s="76">
        <f t="shared" si="28"/>
        <v>41234</v>
      </c>
      <c r="CV25" s="127"/>
      <c r="CW25" s="76">
        <f t="shared" si="29"/>
        <v>41264</v>
      </c>
      <c r="CX25" s="127"/>
      <c r="CY25" s="76">
        <f t="shared" si="30"/>
        <v>41295</v>
      </c>
      <c r="CZ25" s="128"/>
      <c r="DA25" s="124"/>
    </row>
    <row r="26" spans="1:105" s="129" customFormat="1" ht="9.75" customHeight="1">
      <c r="A26" s="124"/>
      <c r="B26" s="125"/>
      <c r="C26" s="130">
        <f t="shared" si="0"/>
        <v>39866</v>
      </c>
      <c r="D26" s="120"/>
      <c r="E26" s="76">
        <f t="shared" si="2"/>
        <v>39894</v>
      </c>
      <c r="F26" s="127"/>
      <c r="G26" s="76">
        <f t="shared" si="2"/>
        <v>39925</v>
      </c>
      <c r="H26" s="127"/>
      <c r="I26" s="76">
        <f t="shared" si="2"/>
        <v>39955</v>
      </c>
      <c r="J26" s="127"/>
      <c r="K26" s="76">
        <f t="shared" si="2"/>
        <v>39986</v>
      </c>
      <c r="L26" s="127"/>
      <c r="M26" s="76">
        <f t="shared" si="2"/>
        <v>40016</v>
      </c>
      <c r="N26" s="127"/>
      <c r="O26" s="76">
        <f t="shared" si="2"/>
        <v>40047</v>
      </c>
      <c r="P26" s="127"/>
      <c r="Q26" s="76">
        <f t="shared" si="2"/>
        <v>40078</v>
      </c>
      <c r="R26" s="127"/>
      <c r="S26" s="76">
        <f t="shared" si="2"/>
        <v>40108</v>
      </c>
      <c r="T26" s="127"/>
      <c r="U26" s="76">
        <f t="shared" si="2"/>
        <v>40139</v>
      </c>
      <c r="V26" s="127"/>
      <c r="W26" s="76">
        <f t="shared" si="2"/>
        <v>40169</v>
      </c>
      <c r="X26" s="127"/>
      <c r="Y26" s="76">
        <f t="shared" si="1"/>
        <v>40200</v>
      </c>
      <c r="Z26" s="128"/>
      <c r="AA26" s="124"/>
      <c r="AB26" s="125"/>
      <c r="AC26" s="76">
        <f t="shared" si="3"/>
        <v>40231</v>
      </c>
      <c r="AD26" s="127"/>
      <c r="AE26" s="76">
        <f t="shared" si="4"/>
        <v>40259</v>
      </c>
      <c r="AF26" s="127"/>
      <c r="AG26" s="76">
        <f t="shared" si="4"/>
        <v>40290</v>
      </c>
      <c r="AH26" s="127"/>
      <c r="AI26" s="76">
        <f t="shared" si="4"/>
        <v>40320</v>
      </c>
      <c r="AJ26" s="127"/>
      <c r="AK26" s="76">
        <f t="shared" si="4"/>
        <v>40351</v>
      </c>
      <c r="AL26" s="127"/>
      <c r="AM26" s="76">
        <f t="shared" si="4"/>
        <v>40381</v>
      </c>
      <c r="AN26" s="127"/>
      <c r="AO26" s="76">
        <f t="shared" si="4"/>
        <v>40412</v>
      </c>
      <c r="AP26" s="127"/>
      <c r="AQ26" s="76">
        <f t="shared" si="4"/>
        <v>40443</v>
      </c>
      <c r="AR26" s="127"/>
      <c r="AS26" s="76">
        <f t="shared" si="4"/>
        <v>40473</v>
      </c>
      <c r="AT26" s="127"/>
      <c r="AU26" s="76">
        <f t="shared" si="5"/>
        <v>40504</v>
      </c>
      <c r="AV26" s="127"/>
      <c r="AW26" s="76">
        <f t="shared" si="5"/>
        <v>40534</v>
      </c>
      <c r="AX26" s="127"/>
      <c r="AY26" s="76">
        <f t="shared" si="6"/>
        <v>40565</v>
      </c>
      <c r="AZ26" s="128"/>
      <c r="BA26" s="124"/>
      <c r="BB26" s="125"/>
      <c r="BC26" s="76">
        <f t="shared" si="7"/>
        <v>40596</v>
      </c>
      <c r="BD26" s="127"/>
      <c r="BE26" s="76">
        <f t="shared" si="8"/>
        <v>40624</v>
      </c>
      <c r="BF26" s="127"/>
      <c r="BG26" s="76">
        <f t="shared" si="9"/>
        <v>40655</v>
      </c>
      <c r="BH26" s="127"/>
      <c r="BI26" s="76">
        <f t="shared" si="10"/>
        <v>40685</v>
      </c>
      <c r="BJ26" s="127"/>
      <c r="BK26" s="76">
        <f t="shared" si="11"/>
        <v>40716</v>
      </c>
      <c r="BL26" s="127"/>
      <c r="BM26" s="76">
        <f t="shared" si="12"/>
        <v>40746</v>
      </c>
      <c r="BN26" s="127"/>
      <c r="BO26" s="76">
        <f t="shared" si="13"/>
        <v>40777</v>
      </c>
      <c r="BP26" s="127"/>
      <c r="BQ26" s="76">
        <f t="shared" si="14"/>
        <v>40808</v>
      </c>
      <c r="BR26" s="127"/>
      <c r="BS26" s="76">
        <f t="shared" si="15"/>
        <v>40838</v>
      </c>
      <c r="BT26" s="127"/>
      <c r="BU26" s="76">
        <f t="shared" si="16"/>
        <v>40869</v>
      </c>
      <c r="BV26" s="127"/>
      <c r="BW26" s="76">
        <f t="shared" si="17"/>
        <v>40899</v>
      </c>
      <c r="BX26" s="127"/>
      <c r="BY26" s="76">
        <f t="shared" si="18"/>
        <v>40930</v>
      </c>
      <c r="BZ26" s="128"/>
      <c r="CA26" s="124"/>
      <c r="CB26" s="125"/>
      <c r="CC26" s="76">
        <f t="shared" si="19"/>
        <v>40961</v>
      </c>
      <c r="CD26" s="127"/>
      <c r="CE26" s="76">
        <f t="shared" si="20"/>
        <v>40990</v>
      </c>
      <c r="CF26" s="127"/>
      <c r="CG26" s="76">
        <f t="shared" si="21"/>
        <v>41021</v>
      </c>
      <c r="CH26" s="127"/>
      <c r="CI26" s="76">
        <f t="shared" si="22"/>
        <v>41051</v>
      </c>
      <c r="CJ26" s="127"/>
      <c r="CK26" s="76">
        <f t="shared" si="23"/>
        <v>41082</v>
      </c>
      <c r="CL26" s="127"/>
      <c r="CM26" s="76">
        <f t="shared" si="24"/>
        <v>41112</v>
      </c>
      <c r="CN26" s="127"/>
      <c r="CO26" s="76">
        <f t="shared" si="25"/>
        <v>41143</v>
      </c>
      <c r="CP26" s="127"/>
      <c r="CQ26" s="76">
        <f t="shared" si="26"/>
        <v>41174</v>
      </c>
      <c r="CR26" s="127"/>
      <c r="CS26" s="76">
        <f t="shared" si="27"/>
        <v>41204</v>
      </c>
      <c r="CT26" s="127"/>
      <c r="CU26" s="76">
        <f t="shared" si="28"/>
        <v>41235</v>
      </c>
      <c r="CV26" s="127"/>
      <c r="CW26" s="76">
        <f t="shared" si="29"/>
        <v>41265</v>
      </c>
      <c r="CX26" s="127"/>
      <c r="CY26" s="76">
        <f t="shared" si="30"/>
        <v>41296</v>
      </c>
      <c r="CZ26" s="128"/>
      <c r="DA26" s="124"/>
    </row>
    <row r="27" spans="1:105" s="129" customFormat="1" ht="9.75" customHeight="1">
      <c r="A27" s="124"/>
      <c r="B27" s="125"/>
      <c r="C27" s="130">
        <f t="shared" si="0"/>
        <v>39867</v>
      </c>
      <c r="D27" s="120"/>
      <c r="E27" s="76">
        <f t="shared" si="2"/>
        <v>39895</v>
      </c>
      <c r="F27" s="127"/>
      <c r="G27" s="76">
        <f t="shared" si="2"/>
        <v>39926</v>
      </c>
      <c r="H27" s="127"/>
      <c r="I27" s="76">
        <f t="shared" si="2"/>
        <v>39956</v>
      </c>
      <c r="J27" s="127"/>
      <c r="K27" s="76">
        <f t="shared" si="2"/>
        <v>39987</v>
      </c>
      <c r="L27" s="127"/>
      <c r="M27" s="76">
        <f t="shared" si="2"/>
        <v>40017</v>
      </c>
      <c r="N27" s="127"/>
      <c r="O27" s="76">
        <f t="shared" si="2"/>
        <v>40048</v>
      </c>
      <c r="P27" s="127"/>
      <c r="Q27" s="76">
        <f t="shared" si="2"/>
        <v>40079</v>
      </c>
      <c r="R27" s="127"/>
      <c r="S27" s="76">
        <f t="shared" si="2"/>
        <v>40109</v>
      </c>
      <c r="T27" s="127"/>
      <c r="U27" s="76">
        <f t="shared" si="2"/>
        <v>40140</v>
      </c>
      <c r="V27" s="127"/>
      <c r="W27" s="76">
        <f t="shared" si="2"/>
        <v>40170</v>
      </c>
      <c r="X27" s="127"/>
      <c r="Y27" s="76">
        <f t="shared" si="1"/>
        <v>40201</v>
      </c>
      <c r="Z27" s="128"/>
      <c r="AA27" s="124"/>
      <c r="AB27" s="125"/>
      <c r="AC27" s="76">
        <f t="shared" si="3"/>
        <v>40232</v>
      </c>
      <c r="AD27" s="127"/>
      <c r="AE27" s="76">
        <f t="shared" si="4"/>
        <v>40260</v>
      </c>
      <c r="AF27" s="127"/>
      <c r="AG27" s="76">
        <f t="shared" si="4"/>
        <v>40291</v>
      </c>
      <c r="AH27" s="127"/>
      <c r="AI27" s="76">
        <f t="shared" si="4"/>
        <v>40321</v>
      </c>
      <c r="AJ27" s="127"/>
      <c r="AK27" s="76">
        <f t="shared" si="4"/>
        <v>40352</v>
      </c>
      <c r="AL27" s="127"/>
      <c r="AM27" s="76">
        <f t="shared" si="4"/>
        <v>40382</v>
      </c>
      <c r="AN27" s="127"/>
      <c r="AO27" s="76">
        <f t="shared" si="4"/>
        <v>40413</v>
      </c>
      <c r="AP27" s="127"/>
      <c r="AQ27" s="76">
        <f t="shared" si="4"/>
        <v>40444</v>
      </c>
      <c r="AR27" s="127"/>
      <c r="AS27" s="76">
        <f t="shared" si="4"/>
        <v>40474</v>
      </c>
      <c r="AT27" s="127"/>
      <c r="AU27" s="76">
        <f t="shared" si="5"/>
        <v>40505</v>
      </c>
      <c r="AV27" s="127"/>
      <c r="AW27" s="76">
        <f t="shared" si="5"/>
        <v>40535</v>
      </c>
      <c r="AX27" s="127"/>
      <c r="AY27" s="76">
        <f t="shared" si="6"/>
        <v>40566</v>
      </c>
      <c r="AZ27" s="128"/>
      <c r="BA27" s="124"/>
      <c r="BB27" s="125"/>
      <c r="BC27" s="76">
        <f t="shared" si="7"/>
        <v>40597</v>
      </c>
      <c r="BD27" s="127"/>
      <c r="BE27" s="76">
        <f t="shared" si="8"/>
        <v>40625</v>
      </c>
      <c r="BF27" s="127"/>
      <c r="BG27" s="76">
        <f t="shared" si="9"/>
        <v>40656</v>
      </c>
      <c r="BH27" s="127"/>
      <c r="BI27" s="76">
        <f t="shared" si="10"/>
        <v>40686</v>
      </c>
      <c r="BJ27" s="127"/>
      <c r="BK27" s="76">
        <f t="shared" si="11"/>
        <v>40717</v>
      </c>
      <c r="BL27" s="127"/>
      <c r="BM27" s="76">
        <f t="shared" si="12"/>
        <v>40747</v>
      </c>
      <c r="BN27" s="127"/>
      <c r="BO27" s="76">
        <f t="shared" si="13"/>
        <v>40778</v>
      </c>
      <c r="BP27" s="127"/>
      <c r="BQ27" s="76">
        <f t="shared" si="14"/>
        <v>40809</v>
      </c>
      <c r="BR27" s="127"/>
      <c r="BS27" s="76">
        <f t="shared" si="15"/>
        <v>40839</v>
      </c>
      <c r="BT27" s="127"/>
      <c r="BU27" s="76">
        <f t="shared" si="16"/>
        <v>40870</v>
      </c>
      <c r="BV27" s="127"/>
      <c r="BW27" s="76">
        <f t="shared" si="17"/>
        <v>40900</v>
      </c>
      <c r="BX27" s="127"/>
      <c r="BY27" s="76">
        <f t="shared" si="18"/>
        <v>40931</v>
      </c>
      <c r="BZ27" s="128"/>
      <c r="CA27" s="124"/>
      <c r="CB27" s="125"/>
      <c r="CC27" s="76">
        <f t="shared" si="19"/>
        <v>40962</v>
      </c>
      <c r="CD27" s="127"/>
      <c r="CE27" s="76">
        <f t="shared" si="20"/>
        <v>40991</v>
      </c>
      <c r="CF27" s="127"/>
      <c r="CG27" s="76">
        <f t="shared" si="21"/>
        <v>41022</v>
      </c>
      <c r="CH27" s="127"/>
      <c r="CI27" s="76">
        <f t="shared" si="22"/>
        <v>41052</v>
      </c>
      <c r="CJ27" s="127"/>
      <c r="CK27" s="76">
        <f t="shared" si="23"/>
        <v>41083</v>
      </c>
      <c r="CL27" s="127"/>
      <c r="CM27" s="76">
        <f t="shared" si="24"/>
        <v>41113</v>
      </c>
      <c r="CN27" s="127"/>
      <c r="CO27" s="76">
        <f t="shared" si="25"/>
        <v>41144</v>
      </c>
      <c r="CP27" s="127"/>
      <c r="CQ27" s="76">
        <f t="shared" si="26"/>
        <v>41175</v>
      </c>
      <c r="CR27" s="127"/>
      <c r="CS27" s="76">
        <f t="shared" si="27"/>
        <v>41205</v>
      </c>
      <c r="CT27" s="127"/>
      <c r="CU27" s="76">
        <f t="shared" si="28"/>
        <v>41236</v>
      </c>
      <c r="CV27" s="127"/>
      <c r="CW27" s="76">
        <f t="shared" si="29"/>
        <v>41266</v>
      </c>
      <c r="CX27" s="127"/>
      <c r="CY27" s="76">
        <f t="shared" si="30"/>
        <v>41297</v>
      </c>
      <c r="CZ27" s="128"/>
      <c r="DA27" s="124"/>
    </row>
    <row r="28" spans="1:105" s="129" customFormat="1" ht="9.75" customHeight="1">
      <c r="A28" s="124"/>
      <c r="B28" s="125"/>
      <c r="C28" s="130">
        <f t="shared" si="0"/>
        <v>39868</v>
      </c>
      <c r="D28" s="120"/>
      <c r="E28" s="76">
        <f t="shared" si="2"/>
        <v>39896</v>
      </c>
      <c r="F28" s="127"/>
      <c r="G28" s="76">
        <f t="shared" si="2"/>
        <v>39927</v>
      </c>
      <c r="H28" s="127"/>
      <c r="I28" s="76">
        <f t="shared" si="2"/>
        <v>39957</v>
      </c>
      <c r="J28" s="127"/>
      <c r="K28" s="76">
        <f t="shared" si="2"/>
        <v>39988</v>
      </c>
      <c r="L28" s="127"/>
      <c r="M28" s="76">
        <f t="shared" si="2"/>
        <v>40018</v>
      </c>
      <c r="N28" s="127"/>
      <c r="O28" s="76">
        <f t="shared" si="2"/>
        <v>40049</v>
      </c>
      <c r="P28" s="127"/>
      <c r="Q28" s="76">
        <f t="shared" si="2"/>
        <v>40080</v>
      </c>
      <c r="R28" s="127"/>
      <c r="S28" s="76">
        <f t="shared" si="2"/>
        <v>40110</v>
      </c>
      <c r="T28" s="127"/>
      <c r="U28" s="76">
        <f t="shared" si="2"/>
        <v>40141</v>
      </c>
      <c r="V28" s="127"/>
      <c r="W28" s="76">
        <f>W27+1</f>
        <v>40171</v>
      </c>
      <c r="X28" s="127"/>
      <c r="Y28" s="76">
        <f t="shared" si="1"/>
        <v>40202</v>
      </c>
      <c r="Z28" s="128"/>
      <c r="AA28" s="124"/>
      <c r="AB28" s="125"/>
      <c r="AC28" s="76">
        <f t="shared" si="3"/>
        <v>40233</v>
      </c>
      <c r="AD28" s="127"/>
      <c r="AE28" s="76">
        <f t="shared" si="4"/>
        <v>40261</v>
      </c>
      <c r="AF28" s="127"/>
      <c r="AG28" s="76">
        <f t="shared" si="4"/>
        <v>40292</v>
      </c>
      <c r="AH28" s="127"/>
      <c r="AI28" s="76">
        <f t="shared" si="4"/>
        <v>40322</v>
      </c>
      <c r="AJ28" s="127"/>
      <c r="AK28" s="76">
        <f t="shared" si="4"/>
        <v>40353</v>
      </c>
      <c r="AL28" s="127"/>
      <c r="AM28" s="76">
        <f t="shared" si="4"/>
        <v>40383</v>
      </c>
      <c r="AN28" s="127"/>
      <c r="AO28" s="76">
        <f t="shared" si="4"/>
        <v>40414</v>
      </c>
      <c r="AP28" s="127"/>
      <c r="AQ28" s="76">
        <f t="shared" si="4"/>
        <v>40445</v>
      </c>
      <c r="AR28" s="127"/>
      <c r="AS28" s="76">
        <f t="shared" si="4"/>
        <v>40475</v>
      </c>
      <c r="AT28" s="127"/>
      <c r="AU28" s="76">
        <f t="shared" si="5"/>
        <v>40506</v>
      </c>
      <c r="AV28" s="127"/>
      <c r="AW28" s="76">
        <f t="shared" si="5"/>
        <v>40536</v>
      </c>
      <c r="AX28" s="127"/>
      <c r="AY28" s="76">
        <f t="shared" si="6"/>
        <v>40567</v>
      </c>
      <c r="AZ28" s="128"/>
      <c r="BA28" s="124"/>
      <c r="BB28" s="125"/>
      <c r="BC28" s="76">
        <f t="shared" si="7"/>
        <v>40598</v>
      </c>
      <c r="BD28" s="127"/>
      <c r="BE28" s="76">
        <f t="shared" si="8"/>
        <v>40626</v>
      </c>
      <c r="BF28" s="127"/>
      <c r="BG28" s="76">
        <f t="shared" si="9"/>
        <v>40657</v>
      </c>
      <c r="BH28" s="127"/>
      <c r="BI28" s="76">
        <f t="shared" si="10"/>
        <v>40687</v>
      </c>
      <c r="BJ28" s="127"/>
      <c r="BK28" s="76">
        <f t="shared" si="11"/>
        <v>40718</v>
      </c>
      <c r="BL28" s="127"/>
      <c r="BM28" s="76">
        <f t="shared" si="12"/>
        <v>40748</v>
      </c>
      <c r="BN28" s="127"/>
      <c r="BO28" s="76">
        <f t="shared" si="13"/>
        <v>40779</v>
      </c>
      <c r="BP28" s="127"/>
      <c r="BQ28" s="76">
        <f t="shared" si="14"/>
        <v>40810</v>
      </c>
      <c r="BR28" s="127"/>
      <c r="BS28" s="76">
        <f t="shared" si="15"/>
        <v>40840</v>
      </c>
      <c r="BT28" s="127"/>
      <c r="BU28" s="76">
        <f t="shared" si="16"/>
        <v>40871</v>
      </c>
      <c r="BV28" s="127"/>
      <c r="BW28" s="76">
        <f t="shared" si="17"/>
        <v>40901</v>
      </c>
      <c r="BX28" s="127"/>
      <c r="BY28" s="76">
        <f t="shared" si="18"/>
        <v>40932</v>
      </c>
      <c r="BZ28" s="128"/>
      <c r="CA28" s="124"/>
      <c r="CB28" s="125"/>
      <c r="CC28" s="76">
        <f t="shared" si="19"/>
        <v>40963</v>
      </c>
      <c r="CD28" s="127"/>
      <c r="CE28" s="76">
        <f t="shared" si="20"/>
        <v>40992</v>
      </c>
      <c r="CF28" s="127"/>
      <c r="CG28" s="76">
        <f t="shared" si="21"/>
        <v>41023</v>
      </c>
      <c r="CH28" s="127"/>
      <c r="CI28" s="76">
        <f t="shared" si="22"/>
        <v>41053</v>
      </c>
      <c r="CJ28" s="127"/>
      <c r="CK28" s="76">
        <f t="shared" si="23"/>
        <v>41084</v>
      </c>
      <c r="CL28" s="127"/>
      <c r="CM28" s="76">
        <f t="shared" si="24"/>
        <v>41114</v>
      </c>
      <c r="CN28" s="127"/>
      <c r="CO28" s="76">
        <f t="shared" si="25"/>
        <v>41145</v>
      </c>
      <c r="CP28" s="127"/>
      <c r="CQ28" s="76">
        <f t="shared" si="26"/>
        <v>41176</v>
      </c>
      <c r="CR28" s="127"/>
      <c r="CS28" s="76">
        <f t="shared" si="27"/>
        <v>41206</v>
      </c>
      <c r="CT28" s="127"/>
      <c r="CU28" s="76">
        <f t="shared" si="28"/>
        <v>41237</v>
      </c>
      <c r="CV28" s="127"/>
      <c r="CW28" s="76">
        <f t="shared" si="29"/>
        <v>41267</v>
      </c>
      <c r="CX28" s="127"/>
      <c r="CY28" s="76">
        <f t="shared" si="30"/>
        <v>41298</v>
      </c>
      <c r="CZ28" s="128"/>
      <c r="DA28" s="124"/>
    </row>
    <row r="29" spans="1:105" s="129" customFormat="1" ht="9.75" customHeight="1">
      <c r="A29" s="124"/>
      <c r="B29" s="125"/>
      <c r="C29" s="130">
        <f t="shared" si="0"/>
        <v>39869</v>
      </c>
      <c r="D29" s="120"/>
      <c r="E29" s="76">
        <f t="shared" si="2"/>
        <v>39897</v>
      </c>
      <c r="F29" s="127"/>
      <c r="G29" s="76">
        <f t="shared" si="2"/>
        <v>39928</v>
      </c>
      <c r="H29" s="127"/>
      <c r="I29" s="76">
        <f t="shared" si="2"/>
        <v>39958</v>
      </c>
      <c r="J29" s="127"/>
      <c r="K29" s="76">
        <f t="shared" si="2"/>
        <v>39989</v>
      </c>
      <c r="L29" s="127"/>
      <c r="M29" s="76">
        <f t="shared" si="2"/>
        <v>40019</v>
      </c>
      <c r="N29" s="127"/>
      <c r="O29" s="76">
        <f t="shared" si="2"/>
        <v>40050</v>
      </c>
      <c r="P29" s="127"/>
      <c r="Q29" s="76">
        <f t="shared" si="2"/>
        <v>40081</v>
      </c>
      <c r="R29" s="127"/>
      <c r="S29" s="76">
        <f t="shared" si="2"/>
        <v>40111</v>
      </c>
      <c r="T29" s="127"/>
      <c r="U29" s="76">
        <f t="shared" si="2"/>
        <v>40142</v>
      </c>
      <c r="V29" s="127"/>
      <c r="W29" s="76">
        <f>W28+1</f>
        <v>40172</v>
      </c>
      <c r="X29" s="127"/>
      <c r="Y29" s="76">
        <f t="shared" si="1"/>
        <v>40203</v>
      </c>
      <c r="Z29" s="128"/>
      <c r="AA29" s="124"/>
      <c r="AB29" s="125"/>
      <c r="AC29" s="76">
        <f t="shared" si="3"/>
        <v>40234</v>
      </c>
      <c r="AD29" s="127"/>
      <c r="AE29" s="76">
        <f t="shared" si="4"/>
        <v>40262</v>
      </c>
      <c r="AF29" s="127"/>
      <c r="AG29" s="76">
        <f t="shared" si="4"/>
        <v>40293</v>
      </c>
      <c r="AH29" s="127"/>
      <c r="AI29" s="76">
        <f t="shared" si="4"/>
        <v>40323</v>
      </c>
      <c r="AJ29" s="127"/>
      <c r="AK29" s="76">
        <f t="shared" si="4"/>
        <v>40354</v>
      </c>
      <c r="AL29" s="127"/>
      <c r="AM29" s="76">
        <f t="shared" si="4"/>
        <v>40384</v>
      </c>
      <c r="AN29" s="127"/>
      <c r="AO29" s="76">
        <f t="shared" si="4"/>
        <v>40415</v>
      </c>
      <c r="AP29" s="127"/>
      <c r="AQ29" s="76">
        <f t="shared" si="4"/>
        <v>40446</v>
      </c>
      <c r="AR29" s="127"/>
      <c r="AS29" s="76">
        <f t="shared" si="4"/>
        <v>40476</v>
      </c>
      <c r="AT29" s="127"/>
      <c r="AU29" s="76">
        <f t="shared" si="5"/>
        <v>40507</v>
      </c>
      <c r="AV29" s="127"/>
      <c r="AW29" s="76">
        <f t="shared" si="5"/>
        <v>40537</v>
      </c>
      <c r="AX29" s="127"/>
      <c r="AY29" s="76">
        <f t="shared" si="6"/>
        <v>40568</v>
      </c>
      <c r="AZ29" s="128"/>
      <c r="BA29" s="124"/>
      <c r="BB29" s="125"/>
      <c r="BC29" s="76">
        <f t="shared" si="7"/>
        <v>40599</v>
      </c>
      <c r="BD29" s="127"/>
      <c r="BE29" s="76">
        <f t="shared" si="8"/>
        <v>40627</v>
      </c>
      <c r="BF29" s="127"/>
      <c r="BG29" s="76">
        <f t="shared" si="9"/>
        <v>40658</v>
      </c>
      <c r="BH29" s="127"/>
      <c r="BI29" s="76">
        <f t="shared" si="10"/>
        <v>40688</v>
      </c>
      <c r="BJ29" s="127"/>
      <c r="BK29" s="76">
        <f t="shared" si="11"/>
        <v>40719</v>
      </c>
      <c r="BL29" s="127"/>
      <c r="BM29" s="76">
        <f t="shared" si="12"/>
        <v>40749</v>
      </c>
      <c r="BN29" s="127"/>
      <c r="BO29" s="76">
        <f t="shared" si="13"/>
        <v>40780</v>
      </c>
      <c r="BP29" s="127"/>
      <c r="BQ29" s="76">
        <f t="shared" si="14"/>
        <v>40811</v>
      </c>
      <c r="BR29" s="127"/>
      <c r="BS29" s="76">
        <f t="shared" si="15"/>
        <v>40841</v>
      </c>
      <c r="BT29" s="127"/>
      <c r="BU29" s="76">
        <f t="shared" si="16"/>
        <v>40872</v>
      </c>
      <c r="BV29" s="127"/>
      <c r="BW29" s="76">
        <f t="shared" si="17"/>
        <v>40902</v>
      </c>
      <c r="BX29" s="127"/>
      <c r="BY29" s="76">
        <f t="shared" si="18"/>
        <v>40933</v>
      </c>
      <c r="BZ29" s="128"/>
      <c r="CA29" s="124"/>
      <c r="CB29" s="125"/>
      <c r="CC29" s="76">
        <f t="shared" si="19"/>
        <v>40964</v>
      </c>
      <c r="CD29" s="127"/>
      <c r="CE29" s="76">
        <f t="shared" si="20"/>
        <v>40993</v>
      </c>
      <c r="CF29" s="127"/>
      <c r="CG29" s="76">
        <f t="shared" si="21"/>
        <v>41024</v>
      </c>
      <c r="CH29" s="127"/>
      <c r="CI29" s="76">
        <f t="shared" si="22"/>
        <v>41054</v>
      </c>
      <c r="CJ29" s="127"/>
      <c r="CK29" s="76">
        <f t="shared" si="23"/>
        <v>41085</v>
      </c>
      <c r="CL29" s="127"/>
      <c r="CM29" s="76">
        <f t="shared" si="24"/>
        <v>41115</v>
      </c>
      <c r="CN29" s="127"/>
      <c r="CO29" s="76">
        <f t="shared" si="25"/>
        <v>41146</v>
      </c>
      <c r="CP29" s="127"/>
      <c r="CQ29" s="76">
        <f t="shared" si="26"/>
        <v>41177</v>
      </c>
      <c r="CR29" s="127"/>
      <c r="CS29" s="76">
        <f t="shared" si="27"/>
        <v>41207</v>
      </c>
      <c r="CT29" s="127"/>
      <c r="CU29" s="76">
        <f t="shared" si="28"/>
        <v>41238</v>
      </c>
      <c r="CV29" s="127"/>
      <c r="CW29" s="76">
        <f t="shared" si="29"/>
        <v>41268</v>
      </c>
      <c r="CX29" s="127"/>
      <c r="CY29" s="76">
        <f t="shared" si="30"/>
        <v>41299</v>
      </c>
      <c r="CZ29" s="128"/>
      <c r="DA29" s="124"/>
    </row>
    <row r="30" spans="1:105" s="129" customFormat="1" ht="9.75" customHeight="1">
      <c r="A30" s="124"/>
      <c r="B30" s="125"/>
      <c r="C30" s="130">
        <f t="shared" si="0"/>
        <v>39870</v>
      </c>
      <c r="D30" s="120"/>
      <c r="E30" s="76">
        <f t="shared" si="2"/>
        <v>39898</v>
      </c>
      <c r="F30" s="127"/>
      <c r="G30" s="76">
        <f t="shared" si="2"/>
        <v>39929</v>
      </c>
      <c r="H30" s="127"/>
      <c r="I30" s="76">
        <f t="shared" si="2"/>
        <v>39959</v>
      </c>
      <c r="J30" s="127"/>
      <c r="K30" s="76">
        <f t="shared" si="2"/>
        <v>39990</v>
      </c>
      <c r="L30" s="127"/>
      <c r="M30" s="76">
        <f t="shared" si="2"/>
        <v>40020</v>
      </c>
      <c r="N30" s="127"/>
      <c r="O30" s="76">
        <f t="shared" si="2"/>
        <v>40051</v>
      </c>
      <c r="P30" s="127"/>
      <c r="Q30" s="76">
        <f t="shared" si="2"/>
        <v>40082</v>
      </c>
      <c r="R30" s="127"/>
      <c r="S30" s="76">
        <f t="shared" si="2"/>
        <v>40112</v>
      </c>
      <c r="T30" s="127"/>
      <c r="U30" s="76">
        <f t="shared" si="2"/>
        <v>40143</v>
      </c>
      <c r="V30" s="127"/>
      <c r="W30" s="76">
        <f>W29+1</f>
        <v>40173</v>
      </c>
      <c r="X30" s="127"/>
      <c r="Y30" s="76">
        <f t="shared" si="1"/>
        <v>40204</v>
      </c>
      <c r="Z30" s="128"/>
      <c r="AA30" s="124"/>
      <c r="AB30" s="125"/>
      <c r="AC30" s="76">
        <f t="shared" si="3"/>
        <v>40235</v>
      </c>
      <c r="AD30" s="127"/>
      <c r="AE30" s="76">
        <f t="shared" si="4"/>
        <v>40263</v>
      </c>
      <c r="AF30" s="127"/>
      <c r="AG30" s="76">
        <f t="shared" si="4"/>
        <v>40294</v>
      </c>
      <c r="AH30" s="127"/>
      <c r="AI30" s="76">
        <f t="shared" si="4"/>
        <v>40324</v>
      </c>
      <c r="AJ30" s="127"/>
      <c r="AK30" s="76">
        <f t="shared" si="4"/>
        <v>40355</v>
      </c>
      <c r="AL30" s="127"/>
      <c r="AM30" s="76">
        <f t="shared" si="4"/>
        <v>40385</v>
      </c>
      <c r="AN30" s="127"/>
      <c r="AO30" s="76">
        <f t="shared" si="4"/>
        <v>40416</v>
      </c>
      <c r="AP30" s="127"/>
      <c r="AQ30" s="76">
        <f t="shared" si="4"/>
        <v>40447</v>
      </c>
      <c r="AR30" s="127"/>
      <c r="AS30" s="76">
        <f t="shared" si="4"/>
        <v>40477</v>
      </c>
      <c r="AT30" s="127"/>
      <c r="AU30" s="76">
        <f t="shared" si="5"/>
        <v>40508</v>
      </c>
      <c r="AV30" s="127"/>
      <c r="AW30" s="76">
        <f t="shared" si="5"/>
        <v>40538</v>
      </c>
      <c r="AX30" s="127"/>
      <c r="AY30" s="76">
        <f t="shared" si="6"/>
        <v>40569</v>
      </c>
      <c r="AZ30" s="128"/>
      <c r="BA30" s="124"/>
      <c r="BB30" s="125"/>
      <c r="BC30" s="76">
        <f t="shared" si="7"/>
        <v>40600</v>
      </c>
      <c r="BD30" s="127"/>
      <c r="BE30" s="76">
        <f t="shared" si="8"/>
        <v>40628</v>
      </c>
      <c r="BF30" s="127"/>
      <c r="BG30" s="76">
        <f t="shared" si="9"/>
        <v>40659</v>
      </c>
      <c r="BH30" s="127"/>
      <c r="BI30" s="76">
        <f t="shared" si="10"/>
        <v>40689</v>
      </c>
      <c r="BJ30" s="127"/>
      <c r="BK30" s="76">
        <f t="shared" si="11"/>
        <v>40720</v>
      </c>
      <c r="BL30" s="127"/>
      <c r="BM30" s="76">
        <f t="shared" si="12"/>
        <v>40750</v>
      </c>
      <c r="BN30" s="127"/>
      <c r="BO30" s="76">
        <f t="shared" si="13"/>
        <v>40781</v>
      </c>
      <c r="BP30" s="127"/>
      <c r="BQ30" s="76">
        <f t="shared" si="14"/>
        <v>40812</v>
      </c>
      <c r="BR30" s="127"/>
      <c r="BS30" s="76">
        <f t="shared" si="15"/>
        <v>40842</v>
      </c>
      <c r="BT30" s="127"/>
      <c r="BU30" s="76">
        <f t="shared" si="16"/>
        <v>40873</v>
      </c>
      <c r="BV30" s="127"/>
      <c r="BW30" s="76">
        <f t="shared" si="17"/>
        <v>40903</v>
      </c>
      <c r="BX30" s="127"/>
      <c r="BY30" s="76">
        <f t="shared" si="18"/>
        <v>40934</v>
      </c>
      <c r="BZ30" s="128"/>
      <c r="CA30" s="124"/>
      <c r="CB30" s="125"/>
      <c r="CC30" s="76">
        <f t="shared" si="19"/>
        <v>40965</v>
      </c>
      <c r="CD30" s="127"/>
      <c r="CE30" s="76">
        <f t="shared" si="20"/>
        <v>40994</v>
      </c>
      <c r="CF30" s="127"/>
      <c r="CG30" s="76">
        <f t="shared" si="21"/>
        <v>41025</v>
      </c>
      <c r="CH30" s="127"/>
      <c r="CI30" s="76">
        <f t="shared" si="22"/>
        <v>41055</v>
      </c>
      <c r="CJ30" s="127"/>
      <c r="CK30" s="76">
        <f t="shared" si="23"/>
        <v>41086</v>
      </c>
      <c r="CL30" s="127"/>
      <c r="CM30" s="76">
        <f t="shared" si="24"/>
        <v>41116</v>
      </c>
      <c r="CN30" s="127"/>
      <c r="CO30" s="76">
        <f t="shared" si="25"/>
        <v>41147</v>
      </c>
      <c r="CP30" s="127"/>
      <c r="CQ30" s="76">
        <f t="shared" si="26"/>
        <v>41178</v>
      </c>
      <c r="CR30" s="127"/>
      <c r="CS30" s="76">
        <f t="shared" si="27"/>
        <v>41208</v>
      </c>
      <c r="CT30" s="127"/>
      <c r="CU30" s="76">
        <f t="shared" si="28"/>
        <v>41239</v>
      </c>
      <c r="CV30" s="127"/>
      <c r="CW30" s="76">
        <f t="shared" si="29"/>
        <v>41269</v>
      </c>
      <c r="CX30" s="127"/>
      <c r="CY30" s="76">
        <f t="shared" si="30"/>
        <v>41300</v>
      </c>
      <c r="CZ30" s="128"/>
      <c r="DA30" s="124"/>
    </row>
    <row r="31" spans="1:105" s="129" customFormat="1" ht="9.75" customHeight="1">
      <c r="A31" s="124"/>
      <c r="B31" s="125"/>
      <c r="C31" s="130">
        <f t="shared" si="0"/>
        <v>39871</v>
      </c>
      <c r="D31" s="120"/>
      <c r="E31" s="76">
        <f t="shared" si="2"/>
        <v>39899</v>
      </c>
      <c r="F31" s="127"/>
      <c r="G31" s="76">
        <f t="shared" si="2"/>
        <v>39930</v>
      </c>
      <c r="H31" s="127"/>
      <c r="I31" s="76">
        <f t="shared" si="2"/>
        <v>39960</v>
      </c>
      <c r="J31" s="127"/>
      <c r="K31" s="76">
        <f t="shared" si="2"/>
        <v>39991</v>
      </c>
      <c r="L31" s="127"/>
      <c r="M31" s="76">
        <f t="shared" si="2"/>
        <v>40021</v>
      </c>
      <c r="N31" s="127"/>
      <c r="O31" s="76">
        <f t="shared" si="2"/>
        <v>40052</v>
      </c>
      <c r="P31" s="127"/>
      <c r="Q31" s="76">
        <f t="shared" si="2"/>
        <v>40083</v>
      </c>
      <c r="R31" s="127"/>
      <c r="S31" s="76">
        <f t="shared" si="2"/>
        <v>40113</v>
      </c>
      <c r="T31" s="127"/>
      <c r="U31" s="76">
        <f t="shared" si="2"/>
        <v>40144</v>
      </c>
      <c r="V31" s="127"/>
      <c r="W31" s="76">
        <f>W30+1</f>
        <v>40174</v>
      </c>
      <c r="X31" s="127"/>
      <c r="Y31" s="76">
        <f t="shared" si="1"/>
        <v>40205</v>
      </c>
      <c r="Z31" s="128"/>
      <c r="AA31" s="124"/>
      <c r="AB31" s="125"/>
      <c r="AC31" s="76">
        <f t="shared" si="3"/>
        <v>40236</v>
      </c>
      <c r="AD31" s="127"/>
      <c r="AE31" s="76">
        <f t="shared" si="4"/>
        <v>40264</v>
      </c>
      <c r="AF31" s="127"/>
      <c r="AG31" s="76">
        <f t="shared" si="4"/>
        <v>40295</v>
      </c>
      <c r="AH31" s="127"/>
      <c r="AI31" s="76">
        <f t="shared" si="4"/>
        <v>40325</v>
      </c>
      <c r="AJ31" s="127"/>
      <c r="AK31" s="76">
        <f t="shared" si="4"/>
        <v>40356</v>
      </c>
      <c r="AL31" s="127"/>
      <c r="AM31" s="76">
        <f t="shared" si="4"/>
        <v>40386</v>
      </c>
      <c r="AN31" s="127"/>
      <c r="AO31" s="76">
        <f t="shared" si="4"/>
        <v>40417</v>
      </c>
      <c r="AP31" s="127"/>
      <c r="AQ31" s="76">
        <f t="shared" si="4"/>
        <v>40448</v>
      </c>
      <c r="AR31" s="127"/>
      <c r="AS31" s="76">
        <f t="shared" si="4"/>
        <v>40478</v>
      </c>
      <c r="AT31" s="127"/>
      <c r="AU31" s="76">
        <f t="shared" si="5"/>
        <v>40509</v>
      </c>
      <c r="AV31" s="127"/>
      <c r="AW31" s="76">
        <f t="shared" si="5"/>
        <v>40539</v>
      </c>
      <c r="AX31" s="127"/>
      <c r="AY31" s="76">
        <f t="shared" si="6"/>
        <v>40570</v>
      </c>
      <c r="AZ31" s="128"/>
      <c r="BA31" s="124"/>
      <c r="BB31" s="125"/>
      <c r="BC31" s="76">
        <f t="shared" si="7"/>
        <v>40601</v>
      </c>
      <c r="BD31" s="127"/>
      <c r="BE31" s="76">
        <f t="shared" si="8"/>
        <v>40629</v>
      </c>
      <c r="BF31" s="127"/>
      <c r="BG31" s="76">
        <f t="shared" si="9"/>
        <v>40660</v>
      </c>
      <c r="BH31" s="127"/>
      <c r="BI31" s="76">
        <f t="shared" si="10"/>
        <v>40690</v>
      </c>
      <c r="BJ31" s="127"/>
      <c r="BK31" s="76">
        <f t="shared" si="11"/>
        <v>40721</v>
      </c>
      <c r="BL31" s="127"/>
      <c r="BM31" s="76">
        <f t="shared" si="12"/>
        <v>40751</v>
      </c>
      <c r="BN31" s="127"/>
      <c r="BO31" s="76">
        <f t="shared" si="13"/>
        <v>40782</v>
      </c>
      <c r="BP31" s="127"/>
      <c r="BQ31" s="76">
        <f t="shared" si="14"/>
        <v>40813</v>
      </c>
      <c r="BR31" s="127"/>
      <c r="BS31" s="76">
        <f t="shared" si="15"/>
        <v>40843</v>
      </c>
      <c r="BT31" s="127"/>
      <c r="BU31" s="76">
        <f t="shared" si="16"/>
        <v>40874</v>
      </c>
      <c r="BV31" s="127"/>
      <c r="BW31" s="76">
        <f t="shared" si="17"/>
        <v>40904</v>
      </c>
      <c r="BX31" s="127"/>
      <c r="BY31" s="76">
        <f t="shared" si="18"/>
        <v>40935</v>
      </c>
      <c r="BZ31" s="128"/>
      <c r="CA31" s="124"/>
      <c r="CB31" s="125"/>
      <c r="CC31" s="76">
        <f t="shared" si="19"/>
        <v>40966</v>
      </c>
      <c r="CD31" s="127"/>
      <c r="CE31" s="76">
        <f t="shared" si="20"/>
        <v>40995</v>
      </c>
      <c r="CF31" s="127"/>
      <c r="CG31" s="76">
        <f t="shared" si="21"/>
        <v>41026</v>
      </c>
      <c r="CH31" s="127"/>
      <c r="CI31" s="76">
        <f t="shared" si="22"/>
        <v>41056</v>
      </c>
      <c r="CJ31" s="127"/>
      <c r="CK31" s="76">
        <f t="shared" si="23"/>
        <v>41087</v>
      </c>
      <c r="CL31" s="127"/>
      <c r="CM31" s="76">
        <f t="shared" si="24"/>
        <v>41117</v>
      </c>
      <c r="CN31" s="127"/>
      <c r="CO31" s="76">
        <f t="shared" si="25"/>
        <v>41148</v>
      </c>
      <c r="CP31" s="127"/>
      <c r="CQ31" s="76">
        <f t="shared" si="26"/>
        <v>41179</v>
      </c>
      <c r="CR31" s="127"/>
      <c r="CS31" s="76">
        <f t="shared" si="27"/>
        <v>41209</v>
      </c>
      <c r="CT31" s="127"/>
      <c r="CU31" s="76">
        <f t="shared" si="28"/>
        <v>41240</v>
      </c>
      <c r="CV31" s="127"/>
      <c r="CW31" s="76">
        <f t="shared" si="29"/>
        <v>41270</v>
      </c>
      <c r="CX31" s="127"/>
      <c r="CY31" s="76">
        <f t="shared" si="30"/>
        <v>41301</v>
      </c>
      <c r="CZ31" s="128"/>
      <c r="DA31" s="124"/>
    </row>
    <row r="32" spans="1:105" s="129" customFormat="1" ht="9.75" customHeight="1">
      <c r="A32" s="124"/>
      <c r="B32" s="125"/>
      <c r="C32" s="130">
        <f t="shared" si="0"/>
        <v>39872</v>
      </c>
      <c r="D32" s="120"/>
      <c r="E32" s="76">
        <f t="shared" si="2"/>
        <v>39900</v>
      </c>
      <c r="F32" s="127"/>
      <c r="G32" s="76">
        <f t="shared" si="2"/>
        <v>39931</v>
      </c>
      <c r="H32" s="127"/>
      <c r="I32" s="76">
        <f t="shared" si="2"/>
        <v>39961</v>
      </c>
      <c r="J32" s="127"/>
      <c r="K32" s="76">
        <f t="shared" si="2"/>
        <v>39992</v>
      </c>
      <c r="L32" s="127"/>
      <c r="M32" s="76">
        <f t="shared" si="2"/>
        <v>40022</v>
      </c>
      <c r="N32" s="127"/>
      <c r="O32" s="76">
        <f t="shared" si="2"/>
        <v>40053</v>
      </c>
      <c r="P32" s="127"/>
      <c r="Q32" s="76">
        <f t="shared" si="2"/>
        <v>40084</v>
      </c>
      <c r="R32" s="127"/>
      <c r="S32" s="76">
        <f t="shared" si="2"/>
        <v>40114</v>
      </c>
      <c r="T32" s="127"/>
      <c r="U32" s="76">
        <f t="shared" si="2"/>
        <v>40145</v>
      </c>
      <c r="V32" s="127"/>
      <c r="W32" s="76">
        <f>W31+1</f>
        <v>40175</v>
      </c>
      <c r="X32" s="127"/>
      <c r="Y32" s="76">
        <f t="shared" si="1"/>
        <v>40206</v>
      </c>
      <c r="Z32" s="128"/>
      <c r="AA32" s="124"/>
      <c r="AB32" s="125"/>
      <c r="AC32" s="76">
        <f t="shared" si="3"/>
        <v>40237</v>
      </c>
      <c r="AD32" s="127"/>
      <c r="AE32" s="76">
        <f t="shared" si="4"/>
        <v>40265</v>
      </c>
      <c r="AF32" s="127"/>
      <c r="AG32" s="76">
        <f t="shared" si="4"/>
        <v>40296</v>
      </c>
      <c r="AH32" s="127"/>
      <c r="AI32" s="76">
        <f t="shared" si="4"/>
        <v>40326</v>
      </c>
      <c r="AJ32" s="127"/>
      <c r="AK32" s="76">
        <f t="shared" si="4"/>
        <v>40357</v>
      </c>
      <c r="AL32" s="127"/>
      <c r="AM32" s="76">
        <f t="shared" si="4"/>
        <v>40387</v>
      </c>
      <c r="AN32" s="127"/>
      <c r="AO32" s="76">
        <f t="shared" si="4"/>
        <v>40418</v>
      </c>
      <c r="AP32" s="127"/>
      <c r="AQ32" s="76">
        <f t="shared" si="4"/>
        <v>40449</v>
      </c>
      <c r="AR32" s="127"/>
      <c r="AS32" s="76">
        <f t="shared" si="4"/>
        <v>40479</v>
      </c>
      <c r="AT32" s="127"/>
      <c r="AU32" s="76">
        <f t="shared" si="5"/>
        <v>40510</v>
      </c>
      <c r="AV32" s="127"/>
      <c r="AW32" s="76">
        <f t="shared" si="5"/>
        <v>40540</v>
      </c>
      <c r="AX32" s="127"/>
      <c r="AY32" s="76">
        <f t="shared" si="6"/>
        <v>40571</v>
      </c>
      <c r="AZ32" s="128"/>
      <c r="BA32" s="124"/>
      <c r="BB32" s="125"/>
      <c r="BC32" s="76">
        <f t="shared" si="7"/>
        <v>40602</v>
      </c>
      <c r="BD32" s="127"/>
      <c r="BE32" s="76">
        <f t="shared" si="8"/>
        <v>40630</v>
      </c>
      <c r="BF32" s="127"/>
      <c r="BG32" s="76">
        <f t="shared" si="9"/>
        <v>40661</v>
      </c>
      <c r="BH32" s="127"/>
      <c r="BI32" s="76">
        <f t="shared" si="10"/>
        <v>40691</v>
      </c>
      <c r="BJ32" s="127"/>
      <c r="BK32" s="76">
        <f t="shared" si="11"/>
        <v>40722</v>
      </c>
      <c r="BL32" s="127"/>
      <c r="BM32" s="76">
        <f t="shared" si="12"/>
        <v>40752</v>
      </c>
      <c r="BN32" s="127"/>
      <c r="BO32" s="76">
        <f t="shared" si="13"/>
        <v>40783</v>
      </c>
      <c r="BP32" s="127"/>
      <c r="BQ32" s="76">
        <f t="shared" si="14"/>
        <v>40814</v>
      </c>
      <c r="BR32" s="127"/>
      <c r="BS32" s="76">
        <f t="shared" si="15"/>
        <v>40844</v>
      </c>
      <c r="BT32" s="127"/>
      <c r="BU32" s="76">
        <f t="shared" si="16"/>
        <v>40875</v>
      </c>
      <c r="BV32" s="127"/>
      <c r="BW32" s="76">
        <f t="shared" si="17"/>
        <v>40905</v>
      </c>
      <c r="BX32" s="127"/>
      <c r="BY32" s="76">
        <f t="shared" si="18"/>
        <v>40936</v>
      </c>
      <c r="BZ32" s="128"/>
      <c r="CA32" s="124"/>
      <c r="CB32" s="125"/>
      <c r="CC32" s="76">
        <f t="shared" si="19"/>
        <v>40967</v>
      </c>
      <c r="CD32" s="127"/>
      <c r="CE32" s="76">
        <f t="shared" si="20"/>
        <v>40996</v>
      </c>
      <c r="CF32" s="127"/>
      <c r="CG32" s="76">
        <f t="shared" si="21"/>
        <v>41027</v>
      </c>
      <c r="CH32" s="127"/>
      <c r="CI32" s="76">
        <f t="shared" si="22"/>
        <v>41057</v>
      </c>
      <c r="CJ32" s="127"/>
      <c r="CK32" s="76">
        <f t="shared" si="23"/>
        <v>41088</v>
      </c>
      <c r="CL32" s="127"/>
      <c r="CM32" s="76">
        <f t="shared" si="24"/>
        <v>41118</v>
      </c>
      <c r="CN32" s="127"/>
      <c r="CO32" s="76">
        <f t="shared" si="25"/>
        <v>41149</v>
      </c>
      <c r="CP32" s="127"/>
      <c r="CQ32" s="76">
        <f t="shared" si="26"/>
        <v>41180</v>
      </c>
      <c r="CR32" s="127"/>
      <c r="CS32" s="76">
        <f t="shared" si="27"/>
        <v>41210</v>
      </c>
      <c r="CT32" s="127"/>
      <c r="CU32" s="76">
        <f t="shared" si="28"/>
        <v>41241</v>
      </c>
      <c r="CV32" s="127"/>
      <c r="CW32" s="76">
        <f t="shared" si="29"/>
        <v>41271</v>
      </c>
      <c r="CX32" s="127"/>
      <c r="CY32" s="76">
        <f t="shared" si="30"/>
        <v>41302</v>
      </c>
      <c r="CZ32" s="128"/>
      <c r="DA32" s="124"/>
    </row>
    <row r="33" spans="1:105" s="129" customFormat="1" ht="9.75" customHeight="1">
      <c r="A33" s="124"/>
      <c r="B33" s="125"/>
      <c r="C33" s="130">
        <f>IF(MONTH(C$32+ROW()-ROW(C$32))=MONTH(C$32),C$32+ROW()-ROW(C$32),"")</f>
      </c>
      <c r="D33" s="120"/>
      <c r="E33" s="76">
        <f>IF(MONTH(E$32+ROW()-ROW(E$32))=MONTH(E$32),E$32+ROW()-ROW(E$32),"")</f>
        <v>39901</v>
      </c>
      <c r="F33" s="127"/>
      <c r="G33" s="76">
        <f>IF(MONTH(G$32+ROW()-ROW(G$32))=MONTH(G$32),G$32+ROW()-ROW(G$32),"")</f>
        <v>39932</v>
      </c>
      <c r="H33" s="127"/>
      <c r="I33" s="76">
        <f>IF(MONTH(I$32+ROW()-ROW(I$32))=MONTH(I$32),I$32+ROW()-ROW(I$32),"")</f>
        <v>39962</v>
      </c>
      <c r="J33" s="127"/>
      <c r="K33" s="76">
        <f>IF(MONTH(K$32+ROW()-ROW(K$32))=MONTH(K$32),K$32+ROW()-ROW(K$32),"")</f>
        <v>39993</v>
      </c>
      <c r="L33" s="127"/>
      <c r="M33" s="76">
        <f>IF(MONTH(M$32+ROW()-ROW(M$32))=MONTH(M$32),M$32+ROW()-ROW(M$32),"")</f>
        <v>40023</v>
      </c>
      <c r="N33" s="127"/>
      <c r="O33" s="76">
        <f>IF(MONTH(O$32+ROW()-ROW(O$32))=MONTH(O$32),O$32+ROW()-ROW(O$32),"")</f>
        <v>40054</v>
      </c>
      <c r="P33" s="127"/>
      <c r="Q33" s="76">
        <f>IF(MONTH(Q$32+ROW()-ROW(Q$32))=MONTH(Q$32),Q$32+ROW()-ROW(Q$32),"")</f>
        <v>40085</v>
      </c>
      <c r="R33" s="127"/>
      <c r="S33" s="76">
        <f>IF(MONTH(S$32+ROW()-ROW(S$32))=MONTH(S$32),S$32+ROW()-ROW(S$32),"")</f>
        <v>40115</v>
      </c>
      <c r="T33" s="127"/>
      <c r="U33" s="76">
        <f>IF(MONTH(U$32+ROW()-ROW(U$32))=MONTH(U$32),U$32+ROW()-ROW(U$32),"")</f>
        <v>40146</v>
      </c>
      <c r="V33" s="127"/>
      <c r="W33" s="76">
        <f>IF(MONTH(W$32+ROW()-ROW(W$32))=MONTH(W$32),W$32+ROW()-ROW(W$32),"")</f>
        <v>40176</v>
      </c>
      <c r="X33" s="127"/>
      <c r="Y33" s="76">
        <f>IF(MONTH(Y$32+ROW()-ROW(Y$32))=MONTH(Y$32),Y$32+ROW()-ROW(Y$32),"")</f>
        <v>40207</v>
      </c>
      <c r="Z33" s="128"/>
      <c r="AA33" s="124"/>
      <c r="AB33" s="125"/>
      <c r="AC33" s="76">
        <f>IF(MONTH(AC$32+ROW()-ROW(AC$32))=MONTH(AC$32),AC$32+ROW()-ROW(AC$32),"")</f>
      </c>
      <c r="AD33" s="127"/>
      <c r="AE33" s="76">
        <f>IF(MONTH(AE$32+ROW()-ROW(AE$32))=MONTH(AE$32),AE$32+ROW()-ROW(AE$32),"")</f>
        <v>40266</v>
      </c>
      <c r="AF33" s="127"/>
      <c r="AG33" s="76">
        <f>IF(MONTH(AG$32+ROW()-ROW(AG$32))=MONTH(AG$32),AG$32+ROW()-ROW(AG$32),"")</f>
        <v>40297</v>
      </c>
      <c r="AH33" s="127"/>
      <c r="AI33" s="76">
        <f>IF(MONTH(AI$32+ROW()-ROW(AI$32))=MONTH(AI$32),AI$32+ROW()-ROW(AI$32),"")</f>
        <v>40327</v>
      </c>
      <c r="AJ33" s="127"/>
      <c r="AK33" s="76">
        <f>IF(MONTH(AK$32+ROW()-ROW(AK$32))=MONTH(AK$32),AK$32+ROW()-ROW(AK$32),"")</f>
        <v>40358</v>
      </c>
      <c r="AL33" s="127"/>
      <c r="AM33" s="76">
        <f>IF(MONTH(AM$32+ROW()-ROW(AM$32))=MONTH(AM$32),AM$32+ROW()-ROW(AM$32),"")</f>
        <v>40388</v>
      </c>
      <c r="AN33" s="127"/>
      <c r="AO33" s="76">
        <f>IF(MONTH(AO$32+ROW()-ROW(AO$32))=MONTH(AO$32),AO$32+ROW()-ROW(AO$32),"")</f>
        <v>40419</v>
      </c>
      <c r="AP33" s="127"/>
      <c r="AQ33" s="76">
        <f>IF(MONTH(AQ$32+ROW()-ROW(AQ$32))=MONTH(AQ$32),AQ$32+ROW()-ROW(AQ$32),"")</f>
        <v>40450</v>
      </c>
      <c r="AR33" s="127"/>
      <c r="AS33" s="76">
        <f>IF(MONTH(AS$32+ROW()-ROW(AS$32))=MONTH(AS$32),AS$32+ROW()-ROW(AS$32),"")</f>
        <v>40480</v>
      </c>
      <c r="AT33" s="127"/>
      <c r="AU33" s="76">
        <f>IF(MONTH(AU$32+ROW()-ROW(AU$32))=MONTH(AU$32),AU$32+ROW()-ROW(AU$32),"")</f>
        <v>40511</v>
      </c>
      <c r="AV33" s="127"/>
      <c r="AW33" s="76">
        <f>IF(MONTH(AW$32+ROW()-ROW(AW$32))=MONTH(AW$32),AW$32+ROW()-ROW(AW$32),"")</f>
        <v>40541</v>
      </c>
      <c r="AX33" s="127"/>
      <c r="AY33" s="76">
        <f>IF(MONTH(AY$32+ROW()-ROW(AY$32))=MONTH(AY$32),AY$32+ROW()-ROW(AY$32),"")</f>
        <v>40572</v>
      </c>
      <c r="AZ33" s="128"/>
      <c r="BA33" s="124"/>
      <c r="BB33" s="125"/>
      <c r="BC33" s="76">
        <f>IF(MONTH(BC$32+ROW()-ROW(BC$32))=MONTH(BC$32),BC$32+ROW()-ROW(BC$32),"")</f>
      </c>
      <c r="BD33" s="127"/>
      <c r="BE33" s="76">
        <f>IF(MONTH(BE$32+ROW()-ROW(BE$32))=MONTH(BE$32),BE$32+ROW()-ROW(BE$32),"")</f>
        <v>40631</v>
      </c>
      <c r="BF33" s="127"/>
      <c r="BG33" s="76">
        <f>IF(MONTH(BG$32+ROW()-ROW(BG$32))=MONTH(BG$32),BG$32+ROW()-ROW(BG$32),"")</f>
        <v>40662</v>
      </c>
      <c r="BH33" s="127"/>
      <c r="BI33" s="76">
        <f>IF(MONTH(BI$32+ROW()-ROW(BI$32))=MONTH(BI$32),BI$32+ROW()-ROW(BI$32),"")</f>
        <v>40692</v>
      </c>
      <c r="BJ33" s="127"/>
      <c r="BK33" s="76">
        <f>IF(MONTH(BK$32+ROW()-ROW(BK$32))=MONTH(BK$32),BK$32+ROW()-ROW(BK$32),"")</f>
        <v>40723</v>
      </c>
      <c r="BL33" s="127"/>
      <c r="BM33" s="76">
        <f>IF(MONTH(BM$32+ROW()-ROW(BM$32))=MONTH(BM$32),BM$32+ROW()-ROW(BM$32),"")</f>
        <v>40753</v>
      </c>
      <c r="BN33" s="127"/>
      <c r="BO33" s="76">
        <f>IF(MONTH(BO$32+ROW()-ROW(BO$32))=MONTH(BO$32),BO$32+ROW()-ROW(BO$32),"")</f>
        <v>40784</v>
      </c>
      <c r="BP33" s="127"/>
      <c r="BQ33" s="76">
        <f>IF(MONTH(BQ$32+ROW()-ROW(BQ$32))=MONTH(BQ$32),BQ$32+ROW()-ROW(BQ$32),"")</f>
        <v>40815</v>
      </c>
      <c r="BR33" s="127"/>
      <c r="BS33" s="76">
        <f>IF(MONTH(BS$32+ROW()-ROW(BS$32))=MONTH(BS$32),BS$32+ROW()-ROW(BS$32),"")</f>
        <v>40845</v>
      </c>
      <c r="BT33" s="127"/>
      <c r="BU33" s="76">
        <f>IF(MONTH(BU$32+ROW()-ROW(BU$32))=MONTH(BU$32),BU$32+ROW()-ROW(BU$32),"")</f>
        <v>40876</v>
      </c>
      <c r="BV33" s="127"/>
      <c r="BW33" s="76">
        <f>IF(MONTH(BW$32+ROW()-ROW(BW$32))=MONTH(BW$32),BW$32+ROW()-ROW(BW$32),"")</f>
        <v>40906</v>
      </c>
      <c r="BX33" s="127"/>
      <c r="BY33" s="76">
        <f>IF(MONTH(BY$32+ROW()-ROW(BY$32))=MONTH(BY$32),BY$32+ROW()-ROW(BY$32),"")</f>
        <v>40937</v>
      </c>
      <c r="BZ33" s="128"/>
      <c r="CA33" s="124"/>
      <c r="CB33" s="125"/>
      <c r="CC33" s="76">
        <f>IF(MONTH(CC$32+ROW()-ROW(CC$32))=MONTH(CC$32),CC$32+ROW()-ROW(CC$32),"")</f>
        <v>40968</v>
      </c>
      <c r="CD33" s="127"/>
      <c r="CE33" s="76">
        <f>IF(MONTH(CE$32+ROW()-ROW(CE$32))=MONTH(CE$32),CE$32+ROW()-ROW(CE$32),"")</f>
        <v>40997</v>
      </c>
      <c r="CF33" s="127"/>
      <c r="CG33" s="76">
        <f>IF(MONTH(CG$32+ROW()-ROW(CG$32))=MONTH(CG$32),CG$32+ROW()-ROW(CG$32),"")</f>
        <v>41028</v>
      </c>
      <c r="CH33" s="127"/>
      <c r="CI33" s="76">
        <f>IF(MONTH(CI$32+ROW()-ROW(CI$32))=MONTH(CI$32),CI$32+ROW()-ROW(CI$32),"")</f>
        <v>41058</v>
      </c>
      <c r="CJ33" s="127"/>
      <c r="CK33" s="76">
        <f>IF(MONTH(CK$32+ROW()-ROW(CK$32))=MONTH(CK$32),CK$32+ROW()-ROW(CK$32),"")</f>
        <v>41089</v>
      </c>
      <c r="CL33" s="127"/>
      <c r="CM33" s="76">
        <f>IF(MONTH(CM$32+ROW()-ROW(CM$32))=MONTH(CM$32),CM$32+ROW()-ROW(CM$32),"")</f>
        <v>41119</v>
      </c>
      <c r="CN33" s="127"/>
      <c r="CO33" s="76">
        <f>IF(MONTH(CO$32+ROW()-ROW(CO$32))=MONTH(CO$32),CO$32+ROW()-ROW(CO$32),"")</f>
        <v>41150</v>
      </c>
      <c r="CP33" s="127"/>
      <c r="CQ33" s="76">
        <f>IF(MONTH(CQ$32+ROW()-ROW(CQ$32))=MONTH(CQ$32),CQ$32+ROW()-ROW(CQ$32),"")</f>
        <v>41181</v>
      </c>
      <c r="CR33" s="127"/>
      <c r="CS33" s="76">
        <f>IF(MONTH(CS$32+ROW()-ROW(CS$32))=MONTH(CS$32),CS$32+ROW()-ROW(CS$32),"")</f>
        <v>41211</v>
      </c>
      <c r="CT33" s="127"/>
      <c r="CU33" s="76">
        <f>IF(MONTH(CU$32+ROW()-ROW(CU$32))=MONTH(CU$32),CU$32+ROW()-ROW(CU$32),"")</f>
        <v>41242</v>
      </c>
      <c r="CV33" s="127"/>
      <c r="CW33" s="76">
        <f>IF(MONTH(CW$32+ROW()-ROW(CW$32))=MONTH(CW$32),CW$32+ROW()-ROW(CW$32),"")</f>
        <v>41272</v>
      </c>
      <c r="CX33" s="127"/>
      <c r="CY33" s="76">
        <f>IF(MONTH(CY$32+ROW()-ROW(CY$32))=MONTH(CY$32),CY$32+ROW()-ROW(CY$32),"")</f>
        <v>41303</v>
      </c>
      <c r="CZ33" s="128"/>
      <c r="DA33" s="124"/>
    </row>
    <row r="34" spans="1:105" s="129" customFormat="1" ht="9.75" customHeight="1">
      <c r="A34" s="124"/>
      <c r="B34" s="125"/>
      <c r="C34" s="130">
        <f>IF(MONTH(C$32+ROW()-ROW(C$32))=MONTH(C$32),C$32+ROW()-ROW(C$32),"")</f>
      </c>
      <c r="D34" s="120"/>
      <c r="E34" s="76">
        <f>IF(MONTH(E$32+ROW()-ROW(E$32))=MONTH(E$32),E$32+ROW()-ROW(E$32),"")</f>
        <v>39902</v>
      </c>
      <c r="F34" s="127"/>
      <c r="G34" s="76">
        <f>IF(MONTH(G$32+ROW()-ROW(G$32))=MONTH(G$32),G$32+ROW()-ROW(G$32),"")</f>
        <v>39933</v>
      </c>
      <c r="H34" s="127"/>
      <c r="I34" s="76">
        <f>IF(MONTH(I$32+ROW()-ROW(I$32))=MONTH(I$32),I$32+ROW()-ROW(I$32),"")</f>
        <v>39963</v>
      </c>
      <c r="J34" s="127"/>
      <c r="K34" s="76">
        <f>IF(MONTH(K$32+ROW()-ROW(K$32))=MONTH(K$32),K$32+ROW()-ROW(K$32),"")</f>
        <v>39994</v>
      </c>
      <c r="L34" s="127"/>
      <c r="M34" s="76">
        <f>IF(MONTH(M$32+ROW()-ROW(M$32))=MONTH(M$32),M$32+ROW()-ROW(M$32),"")</f>
        <v>40024</v>
      </c>
      <c r="N34" s="127"/>
      <c r="O34" s="76">
        <f>IF(MONTH(O$32+ROW()-ROW(O$32))=MONTH(O$32),O$32+ROW()-ROW(O$32),"")</f>
        <v>40055</v>
      </c>
      <c r="P34" s="127"/>
      <c r="Q34" s="76">
        <f>IF(MONTH(Q$32+ROW()-ROW(Q$32))=MONTH(Q$32),Q$32+ROW()-ROW(Q$32),"")</f>
        <v>40086</v>
      </c>
      <c r="R34" s="127"/>
      <c r="S34" s="76">
        <f>IF(MONTH(S$32+ROW()-ROW(S$32))=MONTH(S$32),S$32+ROW()-ROW(S$32),"")</f>
        <v>40116</v>
      </c>
      <c r="T34" s="127"/>
      <c r="U34" s="76">
        <f>IF(MONTH(U$32+ROW()-ROW(U$32))=MONTH(U$32),U$32+ROW()-ROW(U$32),"")</f>
        <v>40147</v>
      </c>
      <c r="V34" s="127"/>
      <c r="W34" s="76">
        <f>IF(MONTH(W$32+ROW()-ROW(W$32))=MONTH(W$32),W$32+ROW()-ROW(W$32),"")</f>
        <v>40177</v>
      </c>
      <c r="X34" s="127"/>
      <c r="Y34" s="76">
        <f>IF(MONTH(Y$32+ROW()-ROW(Y$32))=MONTH(Y$32),Y$32+ROW()-ROW(Y$32),"")</f>
        <v>40208</v>
      </c>
      <c r="Z34" s="128"/>
      <c r="AA34" s="124"/>
      <c r="AB34" s="125"/>
      <c r="AC34" s="76">
        <f>IF(MONTH(AC$32+ROW()-ROW(AC$32))=MONTH(AC$32),AC$32+ROW()-ROW(AC$32),"")</f>
      </c>
      <c r="AD34" s="127"/>
      <c r="AE34" s="76">
        <f>IF(MONTH(AE$32+ROW()-ROW(AE$32))=MONTH(AE$32),AE$32+ROW()-ROW(AE$32),"")</f>
        <v>40267</v>
      </c>
      <c r="AF34" s="127"/>
      <c r="AG34" s="76">
        <f>IF(MONTH(AG$32+ROW()-ROW(AG$32))=MONTH(AG$32),AG$32+ROW()-ROW(AG$32),"")</f>
        <v>40298</v>
      </c>
      <c r="AH34" s="127"/>
      <c r="AI34" s="76">
        <f>IF(MONTH(AI$32+ROW()-ROW(AI$32))=MONTH(AI$32),AI$32+ROW()-ROW(AI$32),"")</f>
        <v>40328</v>
      </c>
      <c r="AJ34" s="127"/>
      <c r="AK34" s="76">
        <f>IF(MONTH(AK$32+ROW()-ROW(AK$32))=MONTH(AK$32),AK$32+ROW()-ROW(AK$32),"")</f>
        <v>40359</v>
      </c>
      <c r="AL34" s="127"/>
      <c r="AM34" s="76">
        <f>IF(MONTH(AM$32+ROW()-ROW(AM$32))=MONTH(AM$32),AM$32+ROW()-ROW(AM$32),"")</f>
        <v>40389</v>
      </c>
      <c r="AN34" s="127"/>
      <c r="AO34" s="76">
        <f>IF(MONTH(AO$32+ROW()-ROW(AO$32))=MONTH(AO$32),AO$32+ROW()-ROW(AO$32),"")</f>
        <v>40420</v>
      </c>
      <c r="AP34" s="127"/>
      <c r="AQ34" s="76">
        <f>IF(MONTH(AQ$32+ROW()-ROW(AQ$32))=MONTH(AQ$32),AQ$32+ROW()-ROW(AQ$32),"")</f>
        <v>40451</v>
      </c>
      <c r="AR34" s="127"/>
      <c r="AS34" s="76">
        <f>IF(MONTH(AS$32+ROW()-ROW(AS$32))=MONTH(AS$32),AS$32+ROW()-ROW(AS$32),"")</f>
        <v>40481</v>
      </c>
      <c r="AT34" s="127"/>
      <c r="AU34" s="76">
        <f>IF(MONTH(AU$32+ROW()-ROW(AU$32))=MONTH(AU$32),AU$32+ROW()-ROW(AU$32),"")</f>
        <v>40512</v>
      </c>
      <c r="AV34" s="127"/>
      <c r="AW34" s="76">
        <f>IF(MONTH(AW$32+ROW()-ROW(AW$32))=MONTH(AW$32),AW$32+ROW()-ROW(AW$32),"")</f>
        <v>40542</v>
      </c>
      <c r="AX34" s="127"/>
      <c r="AY34" s="76">
        <f>IF(MONTH(AY$32+ROW()-ROW(AY$32))=MONTH(AY$32),AY$32+ROW()-ROW(AY$32),"")</f>
        <v>40573</v>
      </c>
      <c r="AZ34" s="128"/>
      <c r="BA34" s="124"/>
      <c r="BB34" s="125"/>
      <c r="BC34" s="76">
        <f>IF(MONTH(BC$32+ROW()-ROW(BC$32))=MONTH(BC$32),BC$32+ROW()-ROW(BC$32),"")</f>
      </c>
      <c r="BD34" s="127"/>
      <c r="BE34" s="76">
        <f>IF(MONTH(BE$32+ROW()-ROW(BE$32))=MONTH(BE$32),BE$32+ROW()-ROW(BE$32),"")</f>
        <v>40632</v>
      </c>
      <c r="BF34" s="127"/>
      <c r="BG34" s="76">
        <f>IF(MONTH(BG$32+ROW()-ROW(BG$32))=MONTH(BG$32),BG$32+ROW()-ROW(BG$32),"")</f>
        <v>40663</v>
      </c>
      <c r="BH34" s="127"/>
      <c r="BI34" s="76">
        <f>IF(MONTH(BI$32+ROW()-ROW(BI$32))=MONTH(BI$32),BI$32+ROW()-ROW(BI$32),"")</f>
        <v>40693</v>
      </c>
      <c r="BJ34" s="127"/>
      <c r="BK34" s="76">
        <f>IF(MONTH(BK$32+ROW()-ROW(BK$32))=MONTH(BK$32),BK$32+ROW()-ROW(BK$32),"")</f>
        <v>40724</v>
      </c>
      <c r="BL34" s="127"/>
      <c r="BM34" s="76">
        <f>IF(MONTH(BM$32+ROW()-ROW(BM$32))=MONTH(BM$32),BM$32+ROW()-ROW(BM$32),"")</f>
        <v>40754</v>
      </c>
      <c r="BN34" s="127"/>
      <c r="BO34" s="76">
        <f>IF(MONTH(BO$32+ROW()-ROW(BO$32))=MONTH(BO$32),BO$32+ROW()-ROW(BO$32),"")</f>
        <v>40785</v>
      </c>
      <c r="BP34" s="127"/>
      <c r="BQ34" s="76">
        <f>IF(MONTH(BQ$32+ROW()-ROW(BQ$32))=MONTH(BQ$32),BQ$32+ROW()-ROW(BQ$32),"")</f>
        <v>40816</v>
      </c>
      <c r="BR34" s="127"/>
      <c r="BS34" s="76">
        <f>IF(MONTH(BS$32+ROW()-ROW(BS$32))=MONTH(BS$32),BS$32+ROW()-ROW(BS$32),"")</f>
        <v>40846</v>
      </c>
      <c r="BT34" s="127"/>
      <c r="BU34" s="76">
        <f>IF(MONTH(BU$32+ROW()-ROW(BU$32))=MONTH(BU$32),BU$32+ROW()-ROW(BU$32),"")</f>
        <v>40877</v>
      </c>
      <c r="BV34" s="127"/>
      <c r="BW34" s="76">
        <f>IF(MONTH(BW$32+ROW()-ROW(BW$32))=MONTH(BW$32),BW$32+ROW()-ROW(BW$32),"")</f>
        <v>40907</v>
      </c>
      <c r="BX34" s="127"/>
      <c r="BY34" s="76">
        <f>IF(MONTH(BY$32+ROW()-ROW(BY$32))=MONTH(BY$32),BY$32+ROW()-ROW(BY$32),"")</f>
        <v>40938</v>
      </c>
      <c r="BZ34" s="128"/>
      <c r="CA34" s="124"/>
      <c r="CB34" s="125"/>
      <c r="CC34" s="76">
        <f>IF(MONTH(CC$32+ROW()-ROW(CC$32))=MONTH(CC$32),CC$32+ROW()-ROW(CC$32),"")</f>
      </c>
      <c r="CD34" s="127"/>
      <c r="CE34" s="76">
        <f>IF(MONTH(CE$32+ROW()-ROW(CE$32))=MONTH(CE$32),CE$32+ROW()-ROW(CE$32),"")</f>
        <v>40998</v>
      </c>
      <c r="CF34" s="127"/>
      <c r="CG34" s="76">
        <f>IF(MONTH(CG$32+ROW()-ROW(CG$32))=MONTH(CG$32),CG$32+ROW()-ROW(CG$32),"")</f>
        <v>41029</v>
      </c>
      <c r="CH34" s="127"/>
      <c r="CI34" s="76">
        <f>IF(MONTH(CI$32+ROW()-ROW(CI$32))=MONTH(CI$32),CI$32+ROW()-ROW(CI$32),"")</f>
        <v>41059</v>
      </c>
      <c r="CJ34" s="127"/>
      <c r="CK34" s="76">
        <f>IF(MONTH(CK$32+ROW()-ROW(CK$32))=MONTH(CK$32),CK$32+ROW()-ROW(CK$32),"")</f>
        <v>41090</v>
      </c>
      <c r="CL34" s="127"/>
      <c r="CM34" s="76">
        <f>IF(MONTH(CM$32+ROW()-ROW(CM$32))=MONTH(CM$32),CM$32+ROW()-ROW(CM$32),"")</f>
        <v>41120</v>
      </c>
      <c r="CN34" s="127"/>
      <c r="CO34" s="76">
        <f>IF(MONTH(CO$32+ROW()-ROW(CO$32))=MONTH(CO$32),CO$32+ROW()-ROW(CO$32),"")</f>
        <v>41151</v>
      </c>
      <c r="CP34" s="127"/>
      <c r="CQ34" s="76">
        <f>IF(MONTH(CQ$32+ROW()-ROW(CQ$32))=MONTH(CQ$32),CQ$32+ROW()-ROW(CQ$32),"")</f>
        <v>41182</v>
      </c>
      <c r="CR34" s="127"/>
      <c r="CS34" s="76">
        <f>IF(MONTH(CS$32+ROW()-ROW(CS$32))=MONTH(CS$32),CS$32+ROW()-ROW(CS$32),"")</f>
        <v>41212</v>
      </c>
      <c r="CT34" s="127"/>
      <c r="CU34" s="76">
        <f>IF(MONTH(CU$32+ROW()-ROW(CU$32))=MONTH(CU$32),CU$32+ROW()-ROW(CU$32),"")</f>
        <v>41243</v>
      </c>
      <c r="CV34" s="127"/>
      <c r="CW34" s="76">
        <f>IF(MONTH(CW$32+ROW()-ROW(CW$32))=MONTH(CW$32),CW$32+ROW()-ROW(CW$32),"")</f>
        <v>41273</v>
      </c>
      <c r="CX34" s="127"/>
      <c r="CY34" s="76">
        <f>IF(MONTH(CY$32+ROW()-ROW(CY$32))=MONTH(CY$32),CY$32+ROW()-ROW(CY$32),"")</f>
        <v>41304</v>
      </c>
      <c r="CZ34" s="128"/>
      <c r="DA34" s="124"/>
    </row>
    <row r="35" spans="1:105" s="129" customFormat="1" ht="9.75" customHeight="1">
      <c r="A35" s="124"/>
      <c r="B35" s="125"/>
      <c r="C35" s="131">
        <f>IF(MONTH(C$32+ROW()-ROW(C$32))=MONTH(C$32),C$32+ROW()-ROW(C$32),"")</f>
      </c>
      <c r="D35" s="120"/>
      <c r="E35" s="77">
        <f>IF(MONTH(E$32+ROW()-ROW(E$32))=MONTH(E$32),E$32+ROW()-ROW(E$32),"")</f>
        <v>39903</v>
      </c>
      <c r="F35" s="127"/>
      <c r="G35" s="77">
        <f>IF(MONTH(G$32+ROW()-ROW(G$32))=MONTH(G$32),G$32+ROW()-ROW(G$32),"")</f>
      </c>
      <c r="H35" s="127"/>
      <c r="I35" s="77">
        <f>IF(MONTH(I$32+ROW()-ROW(I$32))=MONTH(I$32),I$32+ROW()-ROW(I$32),"")</f>
        <v>39964</v>
      </c>
      <c r="J35" s="127"/>
      <c r="K35" s="77">
        <f>IF(MONTH(K$32+ROW()-ROW(K$32))=MONTH(K$32),K$32+ROW()-ROW(K$32),"")</f>
      </c>
      <c r="L35" s="127"/>
      <c r="M35" s="77">
        <f>IF(MONTH(M$32+ROW()-ROW(M$32))=MONTH(M$32),M$32+ROW()-ROW(M$32),"")</f>
        <v>40025</v>
      </c>
      <c r="N35" s="127"/>
      <c r="O35" s="77">
        <f>IF(MONTH(O$32+ROW()-ROW(O$32))=MONTH(O$32),O$32+ROW()-ROW(O$32),"")</f>
        <v>40056</v>
      </c>
      <c r="P35" s="127"/>
      <c r="Q35" s="77">
        <f>IF(MONTH(Q$32+ROW()-ROW(Q$32))=MONTH(Q$32),Q$32+ROW()-ROW(Q$32),"")</f>
      </c>
      <c r="R35" s="127"/>
      <c r="S35" s="77">
        <f>IF(MONTH(S$32+ROW()-ROW(S$32))=MONTH(S$32),S$32+ROW()-ROW(S$32),"")</f>
        <v>40117</v>
      </c>
      <c r="T35" s="127"/>
      <c r="U35" s="77">
        <f>IF(MONTH(U$32+ROW()-ROW(U$32))=MONTH(U$32),U$32+ROW()-ROW(U$32),"")</f>
      </c>
      <c r="V35" s="127"/>
      <c r="W35" s="77">
        <f>IF(MONTH(W$32+ROW()-ROW(W$32))=MONTH(W$32),W$32+ROW()-ROW(W$32),"")</f>
        <v>40178</v>
      </c>
      <c r="X35" s="127"/>
      <c r="Y35" s="77">
        <f>IF(MONTH(Y$32+ROW()-ROW(Y$32))=MONTH(Y$32),Y$32+ROW()-ROW(Y$32),"")</f>
        <v>40209</v>
      </c>
      <c r="Z35" s="128"/>
      <c r="AA35" s="124"/>
      <c r="AB35" s="125"/>
      <c r="AC35" s="77">
        <f>IF(MONTH(AC$32+ROW()-ROW(AC$32))=MONTH(AC$32),AC$32+ROW()-ROW(AC$32),"")</f>
      </c>
      <c r="AD35" s="127"/>
      <c r="AE35" s="77">
        <f>IF(MONTH(AE$32+ROW()-ROW(AE$32))=MONTH(AE$32),AE$32+ROW()-ROW(AE$32),"")</f>
        <v>40268</v>
      </c>
      <c r="AF35" s="127"/>
      <c r="AG35" s="77">
        <f>IF(MONTH(AG$32+ROW()-ROW(AG$32))=MONTH(AG$32),AG$32+ROW()-ROW(AG$32),"")</f>
      </c>
      <c r="AH35" s="127"/>
      <c r="AI35" s="77">
        <f>IF(MONTH(AI$32+ROW()-ROW(AI$32))=MONTH(AI$32),AI$32+ROW()-ROW(AI$32),"")</f>
        <v>40329</v>
      </c>
      <c r="AJ35" s="127"/>
      <c r="AK35" s="77">
        <f>IF(MONTH(AK$32+ROW()-ROW(AK$32))=MONTH(AK$32),AK$32+ROW()-ROW(AK$32),"")</f>
      </c>
      <c r="AL35" s="127"/>
      <c r="AM35" s="77">
        <f>IF(MONTH(AM$32+ROW()-ROW(AM$32))=MONTH(AM$32),AM$32+ROW()-ROW(AM$32),"")</f>
        <v>40390</v>
      </c>
      <c r="AN35" s="127"/>
      <c r="AO35" s="77">
        <f>IF(MONTH(AO$32+ROW()-ROW(AO$32))=MONTH(AO$32),AO$32+ROW()-ROW(AO$32),"")</f>
        <v>40421</v>
      </c>
      <c r="AP35" s="127"/>
      <c r="AQ35" s="77">
        <f>IF(MONTH(AQ$32+ROW()-ROW(AQ$32))=MONTH(AQ$32),AQ$32+ROW()-ROW(AQ$32),"")</f>
      </c>
      <c r="AR35" s="127"/>
      <c r="AS35" s="77">
        <f>IF(MONTH(AS$32+ROW()-ROW(AS$32))=MONTH(AS$32),AS$32+ROW()-ROW(AS$32),"")</f>
        <v>40482</v>
      </c>
      <c r="AT35" s="127"/>
      <c r="AU35" s="77">
        <f>IF(MONTH(AU$32+ROW()-ROW(AU$32))=MONTH(AU$32),AU$32+ROW()-ROW(AU$32),"")</f>
      </c>
      <c r="AV35" s="127"/>
      <c r="AW35" s="77">
        <f>IF(MONTH(AW$32+ROW()-ROW(AW$32))=MONTH(AW$32),AW$32+ROW()-ROW(AW$32),"")</f>
        <v>40543</v>
      </c>
      <c r="AX35" s="127"/>
      <c r="AY35" s="77">
        <f>IF(MONTH(AY$32+ROW()-ROW(AY$32))=MONTH(AY$32),AY$32+ROW()-ROW(AY$32),"")</f>
        <v>40574</v>
      </c>
      <c r="AZ35" s="128"/>
      <c r="BA35" s="124"/>
      <c r="BB35" s="125"/>
      <c r="BC35" s="77">
        <f>IF(MONTH(BC$32+ROW()-ROW(BC$32))=MONTH(BC$32),BC$32+ROW()-ROW(BC$32),"")</f>
      </c>
      <c r="BD35" s="127"/>
      <c r="BE35" s="77">
        <f>IF(MONTH(BE$32+ROW()-ROW(BE$32))=MONTH(BE$32),BE$32+ROW()-ROW(BE$32),"")</f>
        <v>40633</v>
      </c>
      <c r="BF35" s="127"/>
      <c r="BG35" s="77">
        <f>IF(MONTH(BG$32+ROW()-ROW(BG$32))=MONTH(BG$32),BG$32+ROW()-ROW(BG$32),"")</f>
      </c>
      <c r="BH35" s="127"/>
      <c r="BI35" s="77">
        <f>IF(MONTH(BI$32+ROW()-ROW(BI$32))=MONTH(BI$32),BI$32+ROW()-ROW(BI$32),"")</f>
        <v>40694</v>
      </c>
      <c r="BJ35" s="127"/>
      <c r="BK35" s="77">
        <f>IF(MONTH(BK$32+ROW()-ROW(BK$32))=MONTH(BK$32),BK$32+ROW()-ROW(BK$32),"")</f>
      </c>
      <c r="BL35" s="127"/>
      <c r="BM35" s="77">
        <f>IF(MONTH(BM$32+ROW()-ROW(BM$32))=MONTH(BM$32),BM$32+ROW()-ROW(BM$32),"")</f>
        <v>40755</v>
      </c>
      <c r="BN35" s="127"/>
      <c r="BO35" s="77">
        <f>IF(MONTH(BO$32+ROW()-ROW(BO$32))=MONTH(BO$32),BO$32+ROW()-ROW(BO$32),"")</f>
        <v>40786</v>
      </c>
      <c r="BP35" s="127"/>
      <c r="BQ35" s="77">
        <f>IF(MONTH(BQ$32+ROW()-ROW(BQ$32))=MONTH(BQ$32),BQ$32+ROW()-ROW(BQ$32),"")</f>
      </c>
      <c r="BR35" s="127"/>
      <c r="BS35" s="77">
        <f>IF(MONTH(BS$32+ROW()-ROW(BS$32))=MONTH(BS$32),BS$32+ROW()-ROW(BS$32),"")</f>
        <v>40847</v>
      </c>
      <c r="BT35" s="127"/>
      <c r="BU35" s="77">
        <f>IF(MONTH(BU$32+ROW()-ROW(BU$32))=MONTH(BU$32),BU$32+ROW()-ROW(BU$32),"")</f>
      </c>
      <c r="BV35" s="127"/>
      <c r="BW35" s="77">
        <f>IF(MONTH(BW$32+ROW()-ROW(BW$32))=MONTH(BW$32),BW$32+ROW()-ROW(BW$32),"")</f>
        <v>40908</v>
      </c>
      <c r="BX35" s="127"/>
      <c r="BY35" s="77">
        <f>IF(MONTH(BY$32+ROW()-ROW(BY$32))=MONTH(BY$32),BY$32+ROW()-ROW(BY$32),"")</f>
        <v>40939</v>
      </c>
      <c r="BZ35" s="128"/>
      <c r="CA35" s="124"/>
      <c r="CB35" s="125"/>
      <c r="CC35" s="77">
        <f>IF(MONTH(CC$32+ROW()-ROW(CC$32))=MONTH(CC$32),CC$32+ROW()-ROW(CC$32),"")</f>
      </c>
      <c r="CD35" s="127"/>
      <c r="CE35" s="77">
        <f>IF(MONTH(CE$32+ROW()-ROW(CE$32))=MONTH(CE$32),CE$32+ROW()-ROW(CE$32),"")</f>
        <v>40999</v>
      </c>
      <c r="CF35" s="127"/>
      <c r="CG35" s="77">
        <f>IF(MONTH(CG$32+ROW()-ROW(CG$32))=MONTH(CG$32),CG$32+ROW()-ROW(CG$32),"")</f>
      </c>
      <c r="CH35" s="127"/>
      <c r="CI35" s="77">
        <f>IF(MONTH(CI$32+ROW()-ROW(CI$32))=MONTH(CI$32),CI$32+ROW()-ROW(CI$32),"")</f>
        <v>41060</v>
      </c>
      <c r="CJ35" s="127"/>
      <c r="CK35" s="77">
        <f>IF(MONTH(CK$32+ROW()-ROW(CK$32))=MONTH(CK$32),CK$32+ROW()-ROW(CK$32),"")</f>
      </c>
      <c r="CL35" s="127"/>
      <c r="CM35" s="77">
        <f>IF(MONTH(CM$32+ROW()-ROW(CM$32))=MONTH(CM$32),CM$32+ROW()-ROW(CM$32),"")</f>
        <v>41121</v>
      </c>
      <c r="CN35" s="127"/>
      <c r="CO35" s="77">
        <f>IF(MONTH(CO$32+ROW()-ROW(CO$32))=MONTH(CO$32),CO$32+ROW()-ROW(CO$32),"")</f>
        <v>41152</v>
      </c>
      <c r="CP35" s="127"/>
      <c r="CQ35" s="77">
        <f>IF(MONTH(CQ$32+ROW()-ROW(CQ$32))=MONTH(CQ$32),CQ$32+ROW()-ROW(CQ$32),"")</f>
      </c>
      <c r="CR35" s="127"/>
      <c r="CS35" s="77">
        <f>IF(MONTH(CS$32+ROW()-ROW(CS$32))=MONTH(CS$32),CS$32+ROW()-ROW(CS$32),"")</f>
        <v>41213</v>
      </c>
      <c r="CT35" s="127"/>
      <c r="CU35" s="77">
        <f>IF(MONTH(CU$32+ROW()-ROW(CU$32))=MONTH(CU$32),CU$32+ROW()-ROW(CU$32),"")</f>
      </c>
      <c r="CV35" s="127"/>
      <c r="CW35" s="77">
        <f>IF(MONTH(CW$32+ROW()-ROW(CW$32))=MONTH(CW$32),CW$32+ROW()-ROW(CW$32),"")</f>
        <v>41274</v>
      </c>
      <c r="CX35" s="127"/>
      <c r="CY35" s="77">
        <f>IF(MONTH(CY$32+ROW()-ROW(CY$32))=MONTH(CY$32),CY$32+ROW()-ROW(CY$32),"")</f>
        <v>41305</v>
      </c>
      <c r="CZ35" s="128"/>
      <c r="DA35" s="124"/>
    </row>
    <row r="36" spans="2:104" s="129" customFormat="1" ht="12.75">
      <c r="B36" s="132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4"/>
      <c r="AB36" s="132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4"/>
      <c r="BB36" s="132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4"/>
      <c r="CB36" s="132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4"/>
    </row>
  </sheetData>
  <conditionalFormatting sqref="E5:E35 C5:C35 G5:G35 BM5:BM35 I5:I35 K5:K35 M5:M35 O5:O35 Q5:Q35 S5:S35 U5:U35 W5:W35 Y5:Y35 BO5:BO35 BQ5:BQ35 BS5:BS35 BU5:BU35 BW5:BW35 BC5:BC35 CK5:CK35 CM5:CM35 CO5:CO35 CQ5:CQ35 CS5:CS35 CU5:CU35 CE5:CE35 CY5:CY35 CG5:CG35 CI5:CI35 CW5:CW35 AE5:AE35 AY5:AY35 AG5:AG35 AI5:AI35 AK5:AK35 AM5:AM35 AO5:AO35 AQ5:AQ35 AS5:AS35 AU5:AU35 AW5:AW35 AC5:AC35 CC5:CC35 BE5:BE35 BY5:BY35 BG5:BG35 BI5:BI35 BK5:BK35">
    <cfRule type="expression" priority="1" dxfId="1" stopIfTrue="1">
      <formula>estouvrable(C5)</formula>
    </cfRule>
    <cfRule type="expression" priority="2" dxfId="12" stopIfTrue="1">
      <formula>estférié(C5)</formula>
    </cfRule>
    <cfRule type="expression" priority="3" dxfId="13" stopIfTrue="1">
      <formula>OR(MOD(C5,7)=0,MOD(C5,7)=1)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B2:F379"/>
  <sheetViews>
    <sheetView showGridLines="0" showRowColHeaders="0" workbookViewId="0" topLeftCell="A1">
      <selection activeCell="B2" sqref="B2:D2"/>
    </sheetView>
  </sheetViews>
  <sheetFormatPr defaultColWidth="11.421875" defaultRowHeight="12.75"/>
  <cols>
    <col min="1" max="1" width="2.8515625" style="0" customWidth="1"/>
    <col min="2" max="2" width="5.28125" style="0" customWidth="1"/>
    <col min="3" max="3" width="21.28125" style="0" customWidth="1"/>
    <col min="4" max="4" width="14.421875" style="0" bestFit="1" customWidth="1"/>
    <col min="5" max="6" width="10.57421875" style="0" customWidth="1"/>
    <col min="7" max="7" width="16.8515625" style="0" customWidth="1"/>
    <col min="8" max="8" width="20.57421875" style="0" customWidth="1"/>
    <col min="9" max="9" width="9.7109375" style="0" customWidth="1"/>
  </cols>
  <sheetData>
    <row r="2" spans="2:4" ht="45" customHeight="1" thickBot="1">
      <c r="B2" s="140" t="s">
        <v>29</v>
      </c>
      <c r="C2" s="141"/>
      <c r="D2" s="142"/>
    </row>
    <row r="3" spans="2:4" ht="18.75" thickBot="1">
      <c r="B3" s="69" t="s">
        <v>25</v>
      </c>
      <c r="C3" s="65">
        <v>39326</v>
      </c>
      <c r="D3" s="72">
        <f>IF(C4-C3&lt;31,SUM(D6:D36),"???")</f>
        <v>21</v>
      </c>
    </row>
    <row r="4" spans="2:4" ht="12.75">
      <c r="B4" s="70" t="s">
        <v>26</v>
      </c>
      <c r="C4" s="73">
        <f>C3+30</f>
        <v>39356</v>
      </c>
      <c r="D4" s="32"/>
    </row>
    <row r="5" spans="2:4" ht="12.75">
      <c r="B5" s="71"/>
      <c r="C5" s="66"/>
      <c r="D5" s="32"/>
    </row>
    <row r="6" spans="2:4" ht="12.75">
      <c r="B6" s="71"/>
      <c r="C6" s="67">
        <f>C3</f>
        <v>39326</v>
      </c>
      <c r="D6" s="36">
        <f aca="true" ca="1" t="shared" si="0" ref="D6:D36">IF($C$4&gt;=C6,IF(NOW(),estouvrable(C6),"??"),"----")</f>
        <v>0</v>
      </c>
    </row>
    <row r="7" spans="2:4" ht="12.75">
      <c r="B7" s="71"/>
      <c r="C7" s="67">
        <f aca="true" t="shared" si="1" ref="C7:C36">C6+1</f>
        <v>39327</v>
      </c>
      <c r="D7" s="36">
        <f ca="1" t="shared" si="0"/>
        <v>0</v>
      </c>
    </row>
    <row r="8" spans="2:4" ht="12.75">
      <c r="B8" s="71"/>
      <c r="C8" s="67">
        <f t="shared" si="1"/>
        <v>39328</v>
      </c>
      <c r="D8" s="36">
        <f ca="1" t="shared" si="0"/>
        <v>1</v>
      </c>
    </row>
    <row r="9" spans="2:4" ht="12.75">
      <c r="B9" s="71"/>
      <c r="C9" s="67">
        <f t="shared" si="1"/>
        <v>39329</v>
      </c>
      <c r="D9" s="36">
        <f ca="1" t="shared" si="0"/>
        <v>1</v>
      </c>
    </row>
    <row r="10" spans="2:4" ht="12.75">
      <c r="B10" s="71"/>
      <c r="C10" s="67">
        <f t="shared" si="1"/>
        <v>39330</v>
      </c>
      <c r="D10" s="36">
        <f ca="1" t="shared" si="0"/>
        <v>1</v>
      </c>
    </row>
    <row r="11" spans="2:4" ht="12.75">
      <c r="B11" s="71"/>
      <c r="C11" s="67">
        <f t="shared" si="1"/>
        <v>39331</v>
      </c>
      <c r="D11" s="36">
        <f ca="1" t="shared" si="0"/>
        <v>1</v>
      </c>
    </row>
    <row r="12" spans="2:4" ht="12.75">
      <c r="B12" s="25"/>
      <c r="C12" s="67">
        <f t="shared" si="1"/>
        <v>39332</v>
      </c>
      <c r="D12" s="36">
        <f ca="1" t="shared" si="0"/>
        <v>1</v>
      </c>
    </row>
    <row r="13" spans="2:4" ht="12.75">
      <c r="B13" s="25"/>
      <c r="C13" s="67">
        <f t="shared" si="1"/>
        <v>39333</v>
      </c>
      <c r="D13" s="36">
        <f ca="1" t="shared" si="0"/>
        <v>0</v>
      </c>
    </row>
    <row r="14" spans="2:4" ht="12.75">
      <c r="B14" s="25"/>
      <c r="C14" s="67">
        <f t="shared" si="1"/>
        <v>39334</v>
      </c>
      <c r="D14" s="36">
        <f ca="1" t="shared" si="0"/>
        <v>0</v>
      </c>
    </row>
    <row r="15" spans="2:4" ht="12.75">
      <c r="B15" s="25"/>
      <c r="C15" s="67">
        <f t="shared" si="1"/>
        <v>39335</v>
      </c>
      <c r="D15" s="36">
        <f ca="1" t="shared" si="0"/>
        <v>1</v>
      </c>
    </row>
    <row r="16" spans="2:4" ht="12.75">
      <c r="B16" s="25"/>
      <c r="C16" s="67">
        <f t="shared" si="1"/>
        <v>39336</v>
      </c>
      <c r="D16" s="36">
        <f ca="1" t="shared" si="0"/>
        <v>1</v>
      </c>
    </row>
    <row r="17" spans="2:4" ht="12.75">
      <c r="B17" s="25"/>
      <c r="C17" s="67">
        <f t="shared" si="1"/>
        <v>39337</v>
      </c>
      <c r="D17" s="36">
        <f ca="1" t="shared" si="0"/>
        <v>1</v>
      </c>
    </row>
    <row r="18" spans="2:4" ht="12.75">
      <c r="B18" s="25"/>
      <c r="C18" s="67">
        <f t="shared" si="1"/>
        <v>39338</v>
      </c>
      <c r="D18" s="36">
        <f ca="1" t="shared" si="0"/>
        <v>1</v>
      </c>
    </row>
    <row r="19" spans="2:4" ht="12.75">
      <c r="B19" s="25"/>
      <c r="C19" s="67">
        <f t="shared" si="1"/>
        <v>39339</v>
      </c>
      <c r="D19" s="36">
        <f ca="1" t="shared" si="0"/>
        <v>1</v>
      </c>
    </row>
    <row r="20" spans="2:4" ht="12.75">
      <c r="B20" s="25"/>
      <c r="C20" s="67">
        <f t="shared" si="1"/>
        <v>39340</v>
      </c>
      <c r="D20" s="36">
        <f ca="1" t="shared" si="0"/>
        <v>0</v>
      </c>
    </row>
    <row r="21" spans="2:4" ht="12.75">
      <c r="B21" s="25"/>
      <c r="C21" s="67">
        <f t="shared" si="1"/>
        <v>39341</v>
      </c>
      <c r="D21" s="36">
        <f ca="1" t="shared" si="0"/>
        <v>0</v>
      </c>
    </row>
    <row r="22" spans="2:4" ht="12.75">
      <c r="B22" s="25"/>
      <c r="C22" s="67">
        <f t="shared" si="1"/>
        <v>39342</v>
      </c>
      <c r="D22" s="36">
        <f ca="1" t="shared" si="0"/>
        <v>1</v>
      </c>
    </row>
    <row r="23" spans="2:4" ht="12.75">
      <c r="B23" s="25"/>
      <c r="C23" s="67">
        <f t="shared" si="1"/>
        <v>39343</v>
      </c>
      <c r="D23" s="36">
        <f ca="1" t="shared" si="0"/>
        <v>1</v>
      </c>
    </row>
    <row r="24" spans="2:4" ht="12.75">
      <c r="B24" s="25"/>
      <c r="C24" s="67">
        <f t="shared" si="1"/>
        <v>39344</v>
      </c>
      <c r="D24" s="36">
        <f ca="1" t="shared" si="0"/>
        <v>1</v>
      </c>
    </row>
    <row r="25" spans="2:4" ht="12.75">
      <c r="B25" s="25"/>
      <c r="C25" s="67">
        <f t="shared" si="1"/>
        <v>39345</v>
      </c>
      <c r="D25" s="36">
        <f ca="1" t="shared" si="0"/>
        <v>1</v>
      </c>
    </row>
    <row r="26" spans="2:4" ht="12.75">
      <c r="B26" s="25"/>
      <c r="C26" s="67">
        <f t="shared" si="1"/>
        <v>39346</v>
      </c>
      <c r="D26" s="36">
        <f ca="1" t="shared" si="0"/>
        <v>1</v>
      </c>
    </row>
    <row r="27" spans="2:4" ht="12.75">
      <c r="B27" s="25"/>
      <c r="C27" s="67">
        <f t="shared" si="1"/>
        <v>39347</v>
      </c>
      <c r="D27" s="36">
        <f ca="1" t="shared" si="0"/>
        <v>0</v>
      </c>
    </row>
    <row r="28" spans="2:4" ht="12.75">
      <c r="B28" s="25"/>
      <c r="C28" s="67">
        <f t="shared" si="1"/>
        <v>39348</v>
      </c>
      <c r="D28" s="36">
        <f ca="1" t="shared" si="0"/>
        <v>0</v>
      </c>
    </row>
    <row r="29" spans="2:4" ht="12.75">
      <c r="B29" s="25"/>
      <c r="C29" s="67">
        <f t="shared" si="1"/>
        <v>39349</v>
      </c>
      <c r="D29" s="36">
        <f ca="1" t="shared" si="0"/>
        <v>1</v>
      </c>
    </row>
    <row r="30" spans="2:4" ht="12.75">
      <c r="B30" s="25"/>
      <c r="C30" s="67">
        <f t="shared" si="1"/>
        <v>39350</v>
      </c>
      <c r="D30" s="36">
        <f ca="1" t="shared" si="0"/>
        <v>1</v>
      </c>
    </row>
    <row r="31" spans="2:4" ht="12.75">
      <c r="B31" s="25"/>
      <c r="C31" s="67">
        <f t="shared" si="1"/>
        <v>39351</v>
      </c>
      <c r="D31" s="36">
        <f ca="1" t="shared" si="0"/>
        <v>1</v>
      </c>
    </row>
    <row r="32" spans="2:4" ht="12.75">
      <c r="B32" s="25"/>
      <c r="C32" s="67">
        <f t="shared" si="1"/>
        <v>39352</v>
      </c>
      <c r="D32" s="36">
        <f ca="1" t="shared" si="0"/>
        <v>1</v>
      </c>
    </row>
    <row r="33" spans="2:4" ht="12.75">
      <c r="B33" s="25"/>
      <c r="C33" s="67">
        <f t="shared" si="1"/>
        <v>39353</v>
      </c>
      <c r="D33" s="36">
        <f ca="1" t="shared" si="0"/>
        <v>1</v>
      </c>
    </row>
    <row r="34" spans="2:4" ht="12.75">
      <c r="B34" s="25"/>
      <c r="C34" s="67">
        <f t="shared" si="1"/>
        <v>39354</v>
      </c>
      <c r="D34" s="36">
        <f ca="1" t="shared" si="0"/>
        <v>0</v>
      </c>
    </row>
    <row r="35" spans="2:4" ht="12.75">
      <c r="B35" s="25"/>
      <c r="C35" s="67">
        <f t="shared" si="1"/>
        <v>39355</v>
      </c>
      <c r="D35" s="36">
        <f ca="1" t="shared" si="0"/>
        <v>0</v>
      </c>
    </row>
    <row r="36" spans="2:4" ht="12.75">
      <c r="B36" s="29"/>
      <c r="C36" s="68">
        <f t="shared" si="1"/>
        <v>39356</v>
      </c>
      <c r="D36" s="37">
        <f ca="1" t="shared" si="0"/>
        <v>1</v>
      </c>
    </row>
    <row r="39" ht="12.75">
      <c r="F39" s="35"/>
    </row>
    <row r="40" ht="12.75">
      <c r="F40" s="35"/>
    </row>
    <row r="41" ht="12.75">
      <c r="F41" s="35"/>
    </row>
    <row r="42" ht="12.75">
      <c r="F42" s="35"/>
    </row>
    <row r="43" ht="12.75">
      <c r="F43" s="35"/>
    </row>
    <row r="44" ht="12.75">
      <c r="F44" s="35"/>
    </row>
    <row r="45" ht="12.75">
      <c r="F45" s="35"/>
    </row>
    <row r="46" ht="12.75">
      <c r="F46" s="35"/>
    </row>
    <row r="47" ht="12.75">
      <c r="F47" s="35"/>
    </row>
    <row r="48" ht="12.75">
      <c r="F48" s="35"/>
    </row>
    <row r="49" ht="12.75">
      <c r="F49" s="35"/>
    </row>
    <row r="50" ht="12.75">
      <c r="F50" s="35"/>
    </row>
    <row r="51" ht="12.75">
      <c r="F51" s="35"/>
    </row>
    <row r="52" ht="12.75">
      <c r="F52" s="35"/>
    </row>
    <row r="53" ht="12.75">
      <c r="F53" s="35"/>
    </row>
    <row r="54" ht="12.75">
      <c r="F54" s="35"/>
    </row>
    <row r="55" ht="12.75">
      <c r="F55" s="35"/>
    </row>
    <row r="56" ht="12.75">
      <c r="F56" s="35"/>
    </row>
    <row r="57" ht="12.75">
      <c r="F57" s="35"/>
    </row>
    <row r="58" ht="12.75">
      <c r="F58" s="35"/>
    </row>
    <row r="59" ht="12.75">
      <c r="F59" s="35"/>
    </row>
    <row r="60" ht="12.75">
      <c r="F60" s="35"/>
    </row>
    <row r="61" ht="12.75">
      <c r="F61" s="35"/>
    </row>
    <row r="62" ht="12.75">
      <c r="F62" s="35"/>
    </row>
    <row r="63" ht="12.75">
      <c r="F63" s="35"/>
    </row>
    <row r="64" ht="12.75">
      <c r="F64" s="35"/>
    </row>
    <row r="65" ht="12.75">
      <c r="F65" s="35"/>
    </row>
    <row r="66" ht="12.75">
      <c r="F66" s="35"/>
    </row>
    <row r="67" ht="12.75">
      <c r="F67" s="35"/>
    </row>
    <row r="68" ht="12.75">
      <c r="F68" s="35"/>
    </row>
    <row r="69" ht="12.75">
      <c r="F69" s="35"/>
    </row>
    <row r="70" ht="12.75">
      <c r="F70" s="35"/>
    </row>
    <row r="71" ht="12.75">
      <c r="F71" s="35"/>
    </row>
    <row r="72" ht="12.75">
      <c r="F72" s="35"/>
    </row>
    <row r="73" ht="12.75">
      <c r="F73" s="35"/>
    </row>
    <row r="74" ht="12.75">
      <c r="F74" s="35"/>
    </row>
    <row r="75" ht="12.75">
      <c r="F75" s="35"/>
    </row>
    <row r="76" ht="12.75">
      <c r="F76" s="35"/>
    </row>
    <row r="77" ht="12.75">
      <c r="F77" s="35"/>
    </row>
    <row r="78" ht="12.75">
      <c r="F78" s="35"/>
    </row>
    <row r="79" ht="12.75">
      <c r="F79" s="35"/>
    </row>
    <row r="80" ht="12.75">
      <c r="F80" s="35"/>
    </row>
    <row r="81" ht="12.75">
      <c r="F81" s="35"/>
    </row>
    <row r="82" ht="12.75">
      <c r="F82" s="35"/>
    </row>
    <row r="83" ht="12.75">
      <c r="F83" s="35"/>
    </row>
    <row r="84" ht="12.75">
      <c r="F84" s="35"/>
    </row>
    <row r="85" ht="12.75">
      <c r="F85" s="35"/>
    </row>
    <row r="86" ht="12.75">
      <c r="F86" s="35"/>
    </row>
    <row r="87" ht="12.75">
      <c r="F87" s="35"/>
    </row>
    <row r="88" ht="12.75">
      <c r="F88" s="35"/>
    </row>
    <row r="89" ht="12.75">
      <c r="F89" s="35"/>
    </row>
    <row r="90" ht="12.75">
      <c r="F90" s="35"/>
    </row>
    <row r="91" ht="12.75">
      <c r="F91" s="35"/>
    </row>
    <row r="92" ht="12.75">
      <c r="F92" s="35"/>
    </row>
    <row r="93" ht="12.75">
      <c r="F93" s="35"/>
    </row>
    <row r="94" ht="12.75">
      <c r="F94" s="35"/>
    </row>
    <row r="95" ht="12.75">
      <c r="F95" s="35"/>
    </row>
    <row r="96" ht="12.75">
      <c r="F96" s="35"/>
    </row>
    <row r="97" ht="12.75">
      <c r="F97" s="35"/>
    </row>
    <row r="98" ht="12.75">
      <c r="F98" s="35"/>
    </row>
    <row r="99" ht="12.75">
      <c r="F99" s="35"/>
    </row>
    <row r="100" ht="12.75">
      <c r="F100" s="35"/>
    </row>
    <row r="101" ht="12.75">
      <c r="F101" s="35"/>
    </row>
    <row r="102" ht="12.75">
      <c r="F102" s="35"/>
    </row>
    <row r="103" ht="12.75">
      <c r="F103" s="35"/>
    </row>
    <row r="104" ht="12.75">
      <c r="F104" s="35"/>
    </row>
    <row r="105" ht="12.75">
      <c r="F105" s="35"/>
    </row>
    <row r="106" ht="12.75">
      <c r="F106" s="35"/>
    </row>
    <row r="107" ht="12.75">
      <c r="F107" s="35"/>
    </row>
    <row r="108" ht="12.75">
      <c r="F108" s="35"/>
    </row>
    <row r="109" ht="12.75">
      <c r="F109" s="35"/>
    </row>
    <row r="110" ht="12.75">
      <c r="F110" s="35"/>
    </row>
    <row r="111" ht="12.75">
      <c r="F111" s="35"/>
    </row>
    <row r="112" ht="12.75">
      <c r="F112" s="35"/>
    </row>
    <row r="113" ht="12.75">
      <c r="F113" s="35"/>
    </row>
    <row r="114" ht="12.75">
      <c r="F114" s="35"/>
    </row>
    <row r="115" ht="12.75">
      <c r="F115" s="35"/>
    </row>
    <row r="116" ht="12.75">
      <c r="F116" s="35"/>
    </row>
    <row r="117" ht="12.75">
      <c r="F117" s="35"/>
    </row>
    <row r="118" ht="12.75">
      <c r="F118" s="35"/>
    </row>
    <row r="119" ht="12.75">
      <c r="F119" s="35"/>
    </row>
    <row r="120" ht="12.75">
      <c r="F120" s="35"/>
    </row>
    <row r="121" ht="12.75">
      <c r="F121" s="35"/>
    </row>
    <row r="122" ht="12.75">
      <c r="F122" s="35"/>
    </row>
    <row r="123" ht="12.75">
      <c r="F123" s="35"/>
    </row>
    <row r="124" ht="12.75">
      <c r="F124" s="35"/>
    </row>
    <row r="125" ht="12.75">
      <c r="F125" s="35"/>
    </row>
    <row r="126" ht="12.75">
      <c r="F126" s="35"/>
    </row>
    <row r="127" ht="12.75">
      <c r="F127" s="35"/>
    </row>
    <row r="128" ht="12.75">
      <c r="F128" s="35"/>
    </row>
    <row r="129" ht="12.75">
      <c r="F129" s="35"/>
    </row>
    <row r="130" ht="12.75">
      <c r="F130" s="35"/>
    </row>
    <row r="131" ht="12.75">
      <c r="F131" s="35"/>
    </row>
    <row r="132" ht="12.75">
      <c r="F132" s="35"/>
    </row>
    <row r="133" ht="12.75">
      <c r="F133" s="35"/>
    </row>
    <row r="134" ht="12.75">
      <c r="F134" s="35"/>
    </row>
    <row r="135" ht="12.75">
      <c r="F135" s="35"/>
    </row>
    <row r="136" ht="12.75">
      <c r="F136" s="35"/>
    </row>
    <row r="137" ht="12.75">
      <c r="F137" s="35"/>
    </row>
    <row r="138" ht="12.75">
      <c r="F138" s="35"/>
    </row>
    <row r="139" ht="12.75">
      <c r="F139" s="35"/>
    </row>
    <row r="140" ht="12.75">
      <c r="F140" s="35"/>
    </row>
    <row r="141" ht="12.75">
      <c r="F141" s="35"/>
    </row>
    <row r="142" ht="12.75">
      <c r="F142" s="35"/>
    </row>
    <row r="143" ht="12.75">
      <c r="F143" s="35"/>
    </row>
    <row r="144" ht="12.75">
      <c r="F144" s="35"/>
    </row>
    <row r="145" ht="12.75">
      <c r="F145" s="35"/>
    </row>
    <row r="146" ht="12.75">
      <c r="F146" s="35"/>
    </row>
    <row r="147" ht="12.75">
      <c r="F147" s="35"/>
    </row>
    <row r="148" ht="12.75">
      <c r="F148" s="35"/>
    </row>
    <row r="149" ht="12.75">
      <c r="F149" s="35"/>
    </row>
    <row r="150" ht="12.75">
      <c r="F150" s="35"/>
    </row>
    <row r="151" ht="12.75">
      <c r="F151" s="35"/>
    </row>
    <row r="152" ht="12.75">
      <c r="F152" s="35"/>
    </row>
    <row r="153" ht="12.75">
      <c r="F153" s="35"/>
    </row>
    <row r="154" ht="12.75">
      <c r="F154" s="35"/>
    </row>
    <row r="155" ht="12.75">
      <c r="F155" s="35"/>
    </row>
    <row r="156" ht="12.75">
      <c r="F156" s="35"/>
    </row>
    <row r="157" ht="12.75">
      <c r="F157" s="35"/>
    </row>
    <row r="158" ht="12.75">
      <c r="F158" s="35"/>
    </row>
    <row r="159" ht="12.75">
      <c r="F159" s="35"/>
    </row>
    <row r="160" ht="12.75">
      <c r="F160" s="35"/>
    </row>
    <row r="161" ht="12.75">
      <c r="F161" s="35"/>
    </row>
    <row r="162" ht="12.75">
      <c r="F162" s="35"/>
    </row>
    <row r="163" ht="12.75">
      <c r="F163" s="35"/>
    </row>
    <row r="164" ht="12.75">
      <c r="F164" s="35"/>
    </row>
    <row r="165" ht="12.75">
      <c r="F165" s="35"/>
    </row>
    <row r="166" ht="12.75">
      <c r="F166" s="35"/>
    </row>
    <row r="167" ht="12.75">
      <c r="F167" s="35"/>
    </row>
    <row r="168" ht="12.75">
      <c r="F168" s="35"/>
    </row>
    <row r="169" ht="12.75">
      <c r="F169" s="35"/>
    </row>
    <row r="170" ht="12.75">
      <c r="F170" s="35"/>
    </row>
    <row r="171" ht="12.75">
      <c r="F171" s="35"/>
    </row>
    <row r="172" ht="12.75">
      <c r="F172" s="35"/>
    </row>
    <row r="173" ht="12.75">
      <c r="F173" s="35"/>
    </row>
    <row r="174" ht="12.75">
      <c r="F174" s="35"/>
    </row>
    <row r="175" ht="12.75">
      <c r="F175" s="35"/>
    </row>
    <row r="176" ht="12.75">
      <c r="F176" s="35"/>
    </row>
    <row r="177" ht="12.75">
      <c r="F177" s="35"/>
    </row>
    <row r="178" ht="12.75">
      <c r="F178" s="35"/>
    </row>
    <row r="179" ht="12.75">
      <c r="F179" s="35"/>
    </row>
    <row r="180" ht="12.75">
      <c r="F180" s="35"/>
    </row>
    <row r="181" ht="12.75">
      <c r="F181" s="35"/>
    </row>
    <row r="182" ht="12.75">
      <c r="F182" s="35"/>
    </row>
    <row r="183" ht="12.75">
      <c r="F183" s="35"/>
    </row>
    <row r="184" ht="12.75">
      <c r="F184" s="35"/>
    </row>
    <row r="185" ht="12.75">
      <c r="F185" s="35"/>
    </row>
    <row r="186" ht="12.75">
      <c r="F186" s="35"/>
    </row>
    <row r="187" ht="12.75">
      <c r="F187" s="35"/>
    </row>
    <row r="188" ht="12.75">
      <c r="F188" s="35"/>
    </row>
    <row r="189" ht="12.75">
      <c r="F189" s="35"/>
    </row>
    <row r="190" ht="12.75">
      <c r="F190" s="35"/>
    </row>
    <row r="191" ht="12.75">
      <c r="F191" s="35"/>
    </row>
    <row r="192" ht="12.75">
      <c r="F192" s="35"/>
    </row>
    <row r="193" ht="12.75">
      <c r="F193" s="35"/>
    </row>
    <row r="194" ht="12.75">
      <c r="F194" s="35"/>
    </row>
    <row r="195" ht="12.75">
      <c r="F195" s="35"/>
    </row>
    <row r="196" ht="12.75">
      <c r="F196" s="35"/>
    </row>
    <row r="197" ht="12.75">
      <c r="F197" s="35"/>
    </row>
    <row r="198" ht="12.75">
      <c r="F198" s="35"/>
    </row>
    <row r="199" ht="12.75">
      <c r="F199" s="35"/>
    </row>
    <row r="200" ht="12.75">
      <c r="F200" s="35"/>
    </row>
    <row r="201" ht="12.75">
      <c r="F201" s="35"/>
    </row>
    <row r="202" ht="12.75">
      <c r="F202" s="35"/>
    </row>
    <row r="203" ht="12.75">
      <c r="F203" s="35"/>
    </row>
    <row r="204" ht="12.75">
      <c r="F204" s="35"/>
    </row>
    <row r="205" ht="12.75">
      <c r="F205" s="35"/>
    </row>
    <row r="206" ht="12.75">
      <c r="F206" s="35"/>
    </row>
    <row r="207" ht="12.75">
      <c r="F207" s="35"/>
    </row>
    <row r="208" ht="12.75">
      <c r="F208" s="35"/>
    </row>
    <row r="209" ht="12.75">
      <c r="F209" s="35"/>
    </row>
    <row r="210" ht="12.75">
      <c r="F210" s="35"/>
    </row>
    <row r="211" ht="12.75">
      <c r="F211" s="35"/>
    </row>
    <row r="212" ht="12.75">
      <c r="F212" s="35"/>
    </row>
    <row r="213" ht="12.75">
      <c r="F213" s="35"/>
    </row>
    <row r="214" ht="12.75">
      <c r="F214" s="35"/>
    </row>
    <row r="215" ht="12.75">
      <c r="F215" s="35"/>
    </row>
    <row r="216" ht="12.75">
      <c r="F216" s="35"/>
    </row>
    <row r="217" ht="12.75">
      <c r="F217" s="35"/>
    </row>
    <row r="218" ht="12.75">
      <c r="F218" s="35"/>
    </row>
    <row r="219" ht="12.75">
      <c r="F219" s="35"/>
    </row>
    <row r="220" ht="12.75">
      <c r="F220" s="35"/>
    </row>
    <row r="221" ht="12.75">
      <c r="F221" s="35"/>
    </row>
    <row r="222" ht="12.75">
      <c r="F222" s="35"/>
    </row>
    <row r="223" ht="12.75">
      <c r="F223" s="35"/>
    </row>
    <row r="224" ht="12.75">
      <c r="F224" s="35"/>
    </row>
    <row r="225" ht="12.75">
      <c r="F225" s="35"/>
    </row>
    <row r="226" ht="12.75">
      <c r="F226" s="35"/>
    </row>
    <row r="227" ht="12.75">
      <c r="F227" s="35"/>
    </row>
    <row r="228" ht="12.75">
      <c r="F228" s="35"/>
    </row>
    <row r="229" ht="12.75">
      <c r="F229" s="35"/>
    </row>
    <row r="230" ht="12.75">
      <c r="F230" s="35"/>
    </row>
    <row r="231" ht="12.75">
      <c r="F231" s="35"/>
    </row>
    <row r="232" ht="12.75">
      <c r="F232" s="35"/>
    </row>
    <row r="233" ht="12.75">
      <c r="F233" s="35"/>
    </row>
    <row r="234" ht="12.75">
      <c r="F234" s="35"/>
    </row>
    <row r="235" ht="12.75">
      <c r="F235" s="35"/>
    </row>
    <row r="236" ht="12.75">
      <c r="F236" s="35"/>
    </row>
    <row r="237" ht="12.75">
      <c r="F237" s="35"/>
    </row>
    <row r="238" ht="12.75">
      <c r="F238" s="35"/>
    </row>
    <row r="239" ht="12.75">
      <c r="F239" s="35"/>
    </row>
    <row r="240" ht="12.75">
      <c r="F240" s="35"/>
    </row>
    <row r="241" ht="12.75">
      <c r="F241" s="35"/>
    </row>
    <row r="242" ht="12.75">
      <c r="F242" s="35"/>
    </row>
    <row r="243" ht="12.75">
      <c r="F243" s="35"/>
    </row>
    <row r="244" ht="12.75">
      <c r="F244" s="35"/>
    </row>
    <row r="245" ht="12.75">
      <c r="F245" s="35"/>
    </row>
    <row r="246" ht="12.75">
      <c r="F246" s="35"/>
    </row>
    <row r="247" ht="12.75">
      <c r="F247" s="35"/>
    </row>
    <row r="248" ht="12.75">
      <c r="F248" s="35"/>
    </row>
    <row r="249" ht="12.75">
      <c r="F249" s="35"/>
    </row>
    <row r="250" ht="12.75">
      <c r="F250" s="35"/>
    </row>
    <row r="251" ht="12.75">
      <c r="F251" s="35"/>
    </row>
    <row r="252" ht="12.75">
      <c r="F252" s="35"/>
    </row>
    <row r="253" ht="12.75">
      <c r="F253" s="35"/>
    </row>
    <row r="254" ht="12.75">
      <c r="F254" s="35"/>
    </row>
    <row r="255" ht="12.75">
      <c r="F255" s="35"/>
    </row>
    <row r="256" ht="12.75">
      <c r="F256" s="35"/>
    </row>
    <row r="257" ht="12.75">
      <c r="F257" s="35"/>
    </row>
    <row r="258" ht="12.75">
      <c r="F258" s="35"/>
    </row>
    <row r="259" ht="12.75">
      <c r="F259" s="35"/>
    </row>
    <row r="260" ht="12.75">
      <c r="F260" s="35"/>
    </row>
    <row r="261" ht="12.75">
      <c r="F261" s="35"/>
    </row>
    <row r="262" ht="12.75">
      <c r="F262" s="35"/>
    </row>
    <row r="263" ht="12.75">
      <c r="F263" s="35"/>
    </row>
    <row r="264" ht="12.75">
      <c r="F264" s="35"/>
    </row>
    <row r="265" ht="12.75">
      <c r="F265" s="35"/>
    </row>
    <row r="266" ht="12.75">
      <c r="F266" s="35"/>
    </row>
    <row r="267" ht="12.75">
      <c r="F267" s="35"/>
    </row>
    <row r="268" ht="12.75">
      <c r="F268" s="35"/>
    </row>
    <row r="269" ht="12.75">
      <c r="F269" s="35"/>
    </row>
    <row r="270" ht="12.75">
      <c r="F270" s="35"/>
    </row>
    <row r="271" ht="12.75">
      <c r="F271" s="35"/>
    </row>
    <row r="272" ht="12.75">
      <c r="F272" s="35"/>
    </row>
    <row r="273" ht="12.75">
      <c r="F273" s="35"/>
    </row>
    <row r="274" ht="12.75">
      <c r="F274" s="35"/>
    </row>
    <row r="275" ht="12.75">
      <c r="F275" s="35"/>
    </row>
    <row r="276" ht="12.75">
      <c r="F276" s="35"/>
    </row>
    <row r="277" ht="12.75">
      <c r="F277" s="35"/>
    </row>
    <row r="278" ht="12.75">
      <c r="F278" s="35"/>
    </row>
    <row r="279" ht="12.75">
      <c r="F279" s="35"/>
    </row>
    <row r="280" ht="12.75">
      <c r="F280" s="35"/>
    </row>
    <row r="281" ht="12.75">
      <c r="F281" s="35"/>
    </row>
    <row r="282" ht="12.75">
      <c r="F282" s="35"/>
    </row>
    <row r="283" ht="12.75">
      <c r="F283" s="35"/>
    </row>
    <row r="284" ht="12.75">
      <c r="F284" s="35"/>
    </row>
    <row r="285" ht="12.75">
      <c r="F285" s="35"/>
    </row>
    <row r="286" ht="12.75">
      <c r="F286" s="35"/>
    </row>
    <row r="287" ht="12.75">
      <c r="F287" s="35"/>
    </row>
    <row r="288" ht="12.75">
      <c r="F288" s="35"/>
    </row>
    <row r="289" ht="12.75">
      <c r="F289" s="35"/>
    </row>
    <row r="290" ht="12.75">
      <c r="F290" s="35"/>
    </row>
    <row r="291" ht="12.75">
      <c r="F291" s="35"/>
    </row>
    <row r="292" ht="12.75">
      <c r="F292" s="35"/>
    </row>
    <row r="293" ht="12.75">
      <c r="F293" s="35"/>
    </row>
    <row r="294" ht="12.75">
      <c r="F294" s="35"/>
    </row>
    <row r="295" ht="12.75">
      <c r="F295" s="35"/>
    </row>
    <row r="296" ht="12.75">
      <c r="F296" s="35"/>
    </row>
    <row r="297" ht="12.75">
      <c r="F297" s="35"/>
    </row>
    <row r="298" ht="12.75">
      <c r="F298" s="35"/>
    </row>
    <row r="299" ht="12.75">
      <c r="F299" s="35"/>
    </row>
    <row r="300" ht="12.75">
      <c r="F300" s="35"/>
    </row>
    <row r="301" ht="12.75">
      <c r="F301" s="35"/>
    </row>
    <row r="302" ht="12.75">
      <c r="F302" s="35"/>
    </row>
    <row r="303" ht="12.75">
      <c r="F303" s="35"/>
    </row>
    <row r="304" ht="12.75">
      <c r="F304" s="35"/>
    </row>
    <row r="305" ht="12.75">
      <c r="F305" s="35"/>
    </row>
    <row r="306" ht="12.75">
      <c r="F306" s="35"/>
    </row>
    <row r="307" ht="12.75">
      <c r="F307" s="35"/>
    </row>
    <row r="308" ht="12.75">
      <c r="F308" s="35"/>
    </row>
    <row r="309" ht="12.75">
      <c r="F309" s="35"/>
    </row>
    <row r="310" ht="12.75">
      <c r="F310" s="35"/>
    </row>
    <row r="311" ht="12.75">
      <c r="F311" s="35"/>
    </row>
    <row r="312" ht="12.75">
      <c r="F312" s="35"/>
    </row>
    <row r="313" ht="12.75">
      <c r="F313" s="35"/>
    </row>
    <row r="314" ht="12.75">
      <c r="F314" s="35"/>
    </row>
    <row r="315" ht="12.75">
      <c r="F315" s="35"/>
    </row>
    <row r="316" ht="12.75">
      <c r="F316" s="35"/>
    </row>
    <row r="317" ht="12.75">
      <c r="F317" s="35"/>
    </row>
    <row r="318" ht="12.75">
      <c r="F318" s="35"/>
    </row>
    <row r="319" ht="12.75">
      <c r="F319" s="35"/>
    </row>
    <row r="320" ht="12.75">
      <c r="F320" s="35"/>
    </row>
    <row r="321" ht="12.75">
      <c r="F321" s="35"/>
    </row>
    <row r="322" ht="12.75">
      <c r="F322" s="35"/>
    </row>
    <row r="323" ht="12.75">
      <c r="F323" s="35"/>
    </row>
    <row r="324" ht="12.75">
      <c r="F324" s="35"/>
    </row>
    <row r="325" ht="12.75">
      <c r="F325" s="35"/>
    </row>
    <row r="326" ht="12.75">
      <c r="F326" s="35"/>
    </row>
    <row r="327" ht="12.75">
      <c r="F327" s="35"/>
    </row>
    <row r="328" ht="12.75">
      <c r="F328" s="35"/>
    </row>
    <row r="329" ht="12.75">
      <c r="F329" s="35"/>
    </row>
    <row r="330" ht="12.75">
      <c r="F330" s="35"/>
    </row>
    <row r="331" ht="12.75">
      <c r="F331" s="35"/>
    </row>
    <row r="332" ht="12.75">
      <c r="F332" s="35"/>
    </row>
    <row r="333" ht="12.75">
      <c r="F333" s="35"/>
    </row>
    <row r="334" ht="12.75">
      <c r="F334" s="35"/>
    </row>
    <row r="335" ht="12.75">
      <c r="F335" s="35"/>
    </row>
    <row r="336" ht="12.75">
      <c r="F336" s="35"/>
    </row>
    <row r="337" ht="12.75">
      <c r="F337" s="35"/>
    </row>
    <row r="338" ht="12.75">
      <c r="F338" s="35"/>
    </row>
    <row r="339" ht="12.75">
      <c r="F339" s="35"/>
    </row>
    <row r="340" ht="12.75">
      <c r="F340" s="35"/>
    </row>
    <row r="341" ht="12.75">
      <c r="F341" s="35"/>
    </row>
    <row r="342" ht="12.75">
      <c r="F342" s="35"/>
    </row>
    <row r="343" ht="12.75">
      <c r="F343" s="35"/>
    </row>
    <row r="344" ht="12.75">
      <c r="F344" s="35"/>
    </row>
    <row r="345" ht="12.75">
      <c r="F345" s="35"/>
    </row>
    <row r="346" ht="12.75">
      <c r="F346" s="35"/>
    </row>
    <row r="347" ht="12.75">
      <c r="F347" s="35"/>
    </row>
    <row r="348" ht="12.75">
      <c r="F348" s="35"/>
    </row>
    <row r="349" ht="12.75">
      <c r="F349" s="35"/>
    </row>
    <row r="350" ht="12.75">
      <c r="F350" s="35"/>
    </row>
    <row r="351" ht="12.75">
      <c r="F351" s="35"/>
    </row>
    <row r="352" ht="12.75">
      <c r="F352" s="35"/>
    </row>
    <row r="353" ht="12.75">
      <c r="F353" s="35"/>
    </row>
    <row r="354" ht="12.75">
      <c r="F354" s="35"/>
    </row>
    <row r="355" ht="12.75">
      <c r="F355" s="35"/>
    </row>
    <row r="356" ht="12.75">
      <c r="F356" s="35"/>
    </row>
    <row r="357" ht="12.75">
      <c r="F357" s="35"/>
    </row>
    <row r="358" ht="12.75">
      <c r="F358" s="35"/>
    </row>
    <row r="359" ht="12.75">
      <c r="F359" s="35"/>
    </row>
    <row r="360" ht="12.75">
      <c r="F360" s="35"/>
    </row>
    <row r="361" ht="12.75">
      <c r="F361" s="35"/>
    </row>
    <row r="362" ht="12.75">
      <c r="F362" s="35"/>
    </row>
    <row r="363" ht="12.75">
      <c r="F363" s="35"/>
    </row>
    <row r="364" ht="12.75">
      <c r="F364" s="35"/>
    </row>
    <row r="365" ht="12.75">
      <c r="F365" s="35"/>
    </row>
    <row r="366" ht="12.75">
      <c r="F366" s="35"/>
    </row>
    <row r="367" ht="12.75">
      <c r="F367" s="35"/>
    </row>
    <row r="368" ht="12.75">
      <c r="F368" s="35"/>
    </row>
    <row r="369" ht="12.75">
      <c r="F369" s="35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</sheetData>
  <mergeCells count="1">
    <mergeCell ref="B2:D2"/>
  </mergeCells>
  <conditionalFormatting sqref="C3 C6:C36">
    <cfRule type="expression" priority="1" dxfId="1" stopIfTrue="1">
      <formula>estouvrable(C3)</formula>
    </cfRule>
  </conditionalFormatting>
  <dataValidations count="1">
    <dataValidation type="list" allowBlank="1" showInputMessage="1" showErrorMessage="1" sqref="C4">
      <formula1>$H$19:$H$49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/>
  <dimension ref="A1:AM10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9" sqref="F39"/>
    </sheetView>
  </sheetViews>
  <sheetFormatPr defaultColWidth="11.421875" defaultRowHeight="12.75"/>
  <cols>
    <col min="1" max="1" width="9.00390625" style="1" customWidth="1"/>
    <col min="2" max="2" width="20.8515625" style="20" bestFit="1" customWidth="1"/>
    <col min="3" max="3" width="16.7109375" style="21" bestFit="1" customWidth="1"/>
    <col min="4" max="5" width="18.7109375" style="21" bestFit="1" customWidth="1"/>
    <col min="6" max="6" width="18.8515625" style="21" bestFit="1" customWidth="1"/>
    <col min="7" max="7" width="19.57421875" style="7" bestFit="1" customWidth="1"/>
    <col min="8" max="8" width="21.00390625" style="7" bestFit="1" customWidth="1"/>
    <col min="9" max="12" width="26.28125" style="7" customWidth="1"/>
    <col min="13" max="13" width="3.421875" style="7" customWidth="1"/>
    <col min="14" max="14" width="7.00390625" style="7" customWidth="1"/>
    <col min="15" max="15" width="2.28125" style="7" customWidth="1"/>
    <col min="16" max="16" width="7.00390625" style="7" customWidth="1"/>
    <col min="17" max="17" width="2.28125" style="7" customWidth="1"/>
    <col min="18" max="18" width="7.00390625" style="7" customWidth="1"/>
    <col min="19" max="19" width="2.28125" style="7" customWidth="1"/>
    <col min="20" max="20" width="7.00390625" style="7" customWidth="1"/>
    <col min="21" max="21" width="2.28125" style="7" customWidth="1"/>
    <col min="22" max="22" width="7.00390625" style="7" customWidth="1"/>
    <col min="23" max="23" width="2.28125" style="7" customWidth="1"/>
    <col min="24" max="24" width="7.00390625" style="7" customWidth="1"/>
    <col min="25" max="25" width="2.28125" style="7" customWidth="1"/>
    <col min="26" max="26" width="7.00390625" style="7" customWidth="1"/>
    <col min="27" max="27" width="2.28125" style="7" customWidth="1"/>
    <col min="28" max="28" width="7.00390625" style="7" customWidth="1"/>
    <col min="29" max="29" width="2.28125" style="7" customWidth="1"/>
    <col min="30" max="30" width="7.00390625" style="7" customWidth="1"/>
    <col min="31" max="31" width="2.28125" style="7" customWidth="1"/>
    <col min="32" max="32" width="7.00390625" style="7" customWidth="1"/>
    <col min="33" max="33" width="2.28125" style="7" customWidth="1"/>
    <col min="34" max="34" width="7.00390625" style="7" customWidth="1"/>
    <col min="35" max="35" width="2.28125" style="7" customWidth="1"/>
    <col min="36" max="36" width="8.421875" style="0" customWidth="1"/>
    <col min="37" max="37" width="12.8515625" style="0" customWidth="1"/>
    <col min="38" max="38" width="18.00390625" style="0" customWidth="1"/>
  </cols>
  <sheetData>
    <row r="1" spans="1:39" s="1" customFormat="1" ht="12.75">
      <c r="A1" s="1" t="s">
        <v>11</v>
      </c>
      <c r="B1" s="16" t="s">
        <v>0</v>
      </c>
      <c r="C1" s="16" t="s">
        <v>1</v>
      </c>
      <c r="D1" s="16" t="s">
        <v>2</v>
      </c>
      <c r="E1" s="17" t="s">
        <v>3</v>
      </c>
      <c r="F1" s="18" t="s">
        <v>4</v>
      </c>
      <c r="G1" s="3" t="s">
        <v>5</v>
      </c>
      <c r="H1" s="2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6"/>
      <c r="AL1" s="6"/>
      <c r="AM1" s="6"/>
    </row>
    <row r="2" spans="1:35" s="14" customFormat="1" ht="12.75">
      <c r="A2" s="15">
        <v>1994</v>
      </c>
      <c r="B2" s="19">
        <f>DATE(A2,1,1)</f>
        <v>34335</v>
      </c>
      <c r="C2" s="19">
        <f>paques(A2)+1</f>
        <v>34428</v>
      </c>
      <c r="D2" s="19">
        <f>DATE(A2,5,1)</f>
        <v>34455</v>
      </c>
      <c r="E2" s="19">
        <f>DATE(A2,5,8)</f>
        <v>34462</v>
      </c>
      <c r="F2" s="19">
        <f>C2+38</f>
        <v>34466</v>
      </c>
      <c r="G2" s="12">
        <f>C2+49</f>
        <v>34477</v>
      </c>
      <c r="H2" s="12">
        <f>DATE($A2,7,14)</f>
        <v>34529</v>
      </c>
      <c r="I2" s="12">
        <f>DATE($A2,8,15)</f>
        <v>34561</v>
      </c>
      <c r="J2" s="12">
        <f>DATE($A2,11,1)</f>
        <v>34639</v>
      </c>
      <c r="K2" s="12">
        <f>DATE($A2,11,11)</f>
        <v>34649</v>
      </c>
      <c r="L2" s="12">
        <f>DATE($A2,12,25)</f>
        <v>34693</v>
      </c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s="14" customFormat="1" ht="12.75">
      <c r="A3" s="15">
        <f>A2+1</f>
        <v>1995</v>
      </c>
      <c r="B3" s="19">
        <f aca="true" t="shared" si="0" ref="B3:B66">DATE(A3,1,1)</f>
        <v>34700</v>
      </c>
      <c r="C3" s="19">
        <f aca="true" t="shared" si="1" ref="C3:C66">paques(A3)+1</f>
        <v>34806</v>
      </c>
      <c r="D3" s="19">
        <f aca="true" t="shared" si="2" ref="D3:D66">DATE(A3,5,1)</f>
        <v>34820</v>
      </c>
      <c r="E3" s="19">
        <f aca="true" t="shared" si="3" ref="E3:E66">DATE(A3,5,8)</f>
        <v>34827</v>
      </c>
      <c r="F3" s="19">
        <f aca="true" t="shared" si="4" ref="F3:F66">C3+38</f>
        <v>34844</v>
      </c>
      <c r="G3" s="12">
        <f aca="true" t="shared" si="5" ref="G3:G66">C3+49</f>
        <v>34855</v>
      </c>
      <c r="H3" s="12">
        <f aca="true" t="shared" si="6" ref="H3:H66">DATE($A3,7,14)</f>
        <v>34894</v>
      </c>
      <c r="I3" s="12">
        <f aca="true" t="shared" si="7" ref="I3:I66">DATE($A3,8,15)</f>
        <v>34926</v>
      </c>
      <c r="J3" s="12">
        <f aca="true" t="shared" si="8" ref="J3:J66">DATE($A3,11,1)</f>
        <v>35004</v>
      </c>
      <c r="K3" s="12">
        <f aca="true" t="shared" si="9" ref="K3:K66">DATE($A3,11,11)</f>
        <v>35014</v>
      </c>
      <c r="L3" s="12">
        <f aca="true" t="shared" si="10" ref="L3:L66">DATE($A3,12,25)</f>
        <v>35058</v>
      </c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s="14" customFormat="1" ht="12.75">
      <c r="A4" s="15">
        <f aca="true" t="shared" si="11" ref="A4:A67">A3+1</f>
        <v>1996</v>
      </c>
      <c r="B4" s="19">
        <f t="shared" si="0"/>
        <v>35065</v>
      </c>
      <c r="C4" s="19">
        <f t="shared" si="1"/>
        <v>35163</v>
      </c>
      <c r="D4" s="19">
        <f t="shared" si="2"/>
        <v>35186</v>
      </c>
      <c r="E4" s="19">
        <f t="shared" si="3"/>
        <v>35193</v>
      </c>
      <c r="F4" s="19">
        <f t="shared" si="4"/>
        <v>35201</v>
      </c>
      <c r="G4" s="12">
        <f t="shared" si="5"/>
        <v>35212</v>
      </c>
      <c r="H4" s="12">
        <f t="shared" si="6"/>
        <v>35260</v>
      </c>
      <c r="I4" s="12">
        <f t="shared" si="7"/>
        <v>35292</v>
      </c>
      <c r="J4" s="12">
        <f t="shared" si="8"/>
        <v>35370</v>
      </c>
      <c r="K4" s="12">
        <f t="shared" si="9"/>
        <v>35380</v>
      </c>
      <c r="L4" s="12">
        <f t="shared" si="10"/>
        <v>35424</v>
      </c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s="14" customFormat="1" ht="12.75">
      <c r="A5" s="15">
        <f t="shared" si="11"/>
        <v>1997</v>
      </c>
      <c r="B5" s="19">
        <f t="shared" si="0"/>
        <v>35431</v>
      </c>
      <c r="C5" s="19">
        <f t="shared" si="1"/>
        <v>35520</v>
      </c>
      <c r="D5" s="19">
        <f t="shared" si="2"/>
        <v>35551</v>
      </c>
      <c r="E5" s="19">
        <f t="shared" si="3"/>
        <v>35558</v>
      </c>
      <c r="F5" s="19">
        <f t="shared" si="4"/>
        <v>35558</v>
      </c>
      <c r="G5" s="12">
        <f t="shared" si="5"/>
        <v>35569</v>
      </c>
      <c r="H5" s="12">
        <f t="shared" si="6"/>
        <v>35625</v>
      </c>
      <c r="I5" s="12">
        <f t="shared" si="7"/>
        <v>35657</v>
      </c>
      <c r="J5" s="12">
        <f t="shared" si="8"/>
        <v>35735</v>
      </c>
      <c r="K5" s="12">
        <f t="shared" si="9"/>
        <v>35745</v>
      </c>
      <c r="L5" s="12">
        <f t="shared" si="10"/>
        <v>35789</v>
      </c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s="14" customFormat="1" ht="12.75">
      <c r="A6" s="15">
        <f t="shared" si="11"/>
        <v>1998</v>
      </c>
      <c r="B6" s="19">
        <f t="shared" si="0"/>
        <v>35796</v>
      </c>
      <c r="C6" s="19">
        <f t="shared" si="1"/>
        <v>35898</v>
      </c>
      <c r="D6" s="19">
        <f t="shared" si="2"/>
        <v>35916</v>
      </c>
      <c r="E6" s="19">
        <f t="shared" si="3"/>
        <v>35923</v>
      </c>
      <c r="F6" s="19">
        <f t="shared" si="4"/>
        <v>35936</v>
      </c>
      <c r="G6" s="12">
        <f t="shared" si="5"/>
        <v>35947</v>
      </c>
      <c r="H6" s="12">
        <f t="shared" si="6"/>
        <v>35990</v>
      </c>
      <c r="I6" s="12">
        <f t="shared" si="7"/>
        <v>36022</v>
      </c>
      <c r="J6" s="12">
        <f t="shared" si="8"/>
        <v>36100</v>
      </c>
      <c r="K6" s="12">
        <f t="shared" si="9"/>
        <v>36110</v>
      </c>
      <c r="L6" s="12">
        <f t="shared" si="10"/>
        <v>36154</v>
      </c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s="14" customFormat="1" ht="12.75">
      <c r="A7" s="15">
        <f t="shared" si="11"/>
        <v>1999</v>
      </c>
      <c r="B7" s="19">
        <f t="shared" si="0"/>
        <v>36161</v>
      </c>
      <c r="C7" s="19">
        <f t="shared" si="1"/>
        <v>36255</v>
      </c>
      <c r="D7" s="19">
        <f t="shared" si="2"/>
        <v>36281</v>
      </c>
      <c r="E7" s="19">
        <f t="shared" si="3"/>
        <v>36288</v>
      </c>
      <c r="F7" s="19">
        <f t="shared" si="4"/>
        <v>36293</v>
      </c>
      <c r="G7" s="12">
        <f t="shared" si="5"/>
        <v>36304</v>
      </c>
      <c r="H7" s="12">
        <f t="shared" si="6"/>
        <v>36355</v>
      </c>
      <c r="I7" s="12">
        <f t="shared" si="7"/>
        <v>36387</v>
      </c>
      <c r="J7" s="12">
        <f t="shared" si="8"/>
        <v>36465</v>
      </c>
      <c r="K7" s="12">
        <f t="shared" si="9"/>
        <v>36475</v>
      </c>
      <c r="L7" s="12">
        <f t="shared" si="10"/>
        <v>36519</v>
      </c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s="14" customFormat="1" ht="12.75">
      <c r="A8" s="15">
        <f t="shared" si="11"/>
        <v>2000</v>
      </c>
      <c r="B8" s="19">
        <f t="shared" si="0"/>
        <v>36526</v>
      </c>
      <c r="C8" s="19">
        <f t="shared" si="1"/>
        <v>36640</v>
      </c>
      <c r="D8" s="19">
        <f t="shared" si="2"/>
        <v>36647</v>
      </c>
      <c r="E8" s="19">
        <f t="shared" si="3"/>
        <v>36654</v>
      </c>
      <c r="F8" s="19">
        <f t="shared" si="4"/>
        <v>36678</v>
      </c>
      <c r="G8" s="12">
        <f t="shared" si="5"/>
        <v>36689</v>
      </c>
      <c r="H8" s="12">
        <f t="shared" si="6"/>
        <v>36721</v>
      </c>
      <c r="I8" s="12">
        <f t="shared" si="7"/>
        <v>36753</v>
      </c>
      <c r="J8" s="12">
        <f t="shared" si="8"/>
        <v>36831</v>
      </c>
      <c r="K8" s="12">
        <f t="shared" si="9"/>
        <v>36841</v>
      </c>
      <c r="L8" s="12">
        <f t="shared" si="10"/>
        <v>36885</v>
      </c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s="14" customFormat="1" ht="12.75">
      <c r="A9" s="15">
        <f t="shared" si="11"/>
        <v>2001</v>
      </c>
      <c r="B9" s="19">
        <f t="shared" si="0"/>
        <v>36892</v>
      </c>
      <c r="C9" s="19">
        <f t="shared" si="1"/>
        <v>36997</v>
      </c>
      <c r="D9" s="19">
        <f t="shared" si="2"/>
        <v>37012</v>
      </c>
      <c r="E9" s="19">
        <f t="shared" si="3"/>
        <v>37019</v>
      </c>
      <c r="F9" s="19">
        <f t="shared" si="4"/>
        <v>37035</v>
      </c>
      <c r="G9" s="12">
        <f t="shared" si="5"/>
        <v>37046</v>
      </c>
      <c r="H9" s="12">
        <f t="shared" si="6"/>
        <v>37086</v>
      </c>
      <c r="I9" s="12">
        <f t="shared" si="7"/>
        <v>37118</v>
      </c>
      <c r="J9" s="12">
        <f t="shared" si="8"/>
        <v>37196</v>
      </c>
      <c r="K9" s="12">
        <f t="shared" si="9"/>
        <v>37206</v>
      </c>
      <c r="L9" s="12">
        <f t="shared" si="10"/>
        <v>37250</v>
      </c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s="14" customFormat="1" ht="12.75">
      <c r="A10" s="15">
        <f t="shared" si="11"/>
        <v>2002</v>
      </c>
      <c r="B10" s="19">
        <f t="shared" si="0"/>
        <v>37257</v>
      </c>
      <c r="C10" s="19">
        <f t="shared" si="1"/>
        <v>37347</v>
      </c>
      <c r="D10" s="19">
        <f t="shared" si="2"/>
        <v>37377</v>
      </c>
      <c r="E10" s="19">
        <f t="shared" si="3"/>
        <v>37384</v>
      </c>
      <c r="F10" s="19">
        <f t="shared" si="4"/>
        <v>37385</v>
      </c>
      <c r="G10" s="12">
        <f t="shared" si="5"/>
        <v>37396</v>
      </c>
      <c r="H10" s="12">
        <f t="shared" si="6"/>
        <v>37451</v>
      </c>
      <c r="I10" s="12">
        <f t="shared" si="7"/>
        <v>37483</v>
      </c>
      <c r="J10" s="12">
        <f t="shared" si="8"/>
        <v>37561</v>
      </c>
      <c r="K10" s="12">
        <f t="shared" si="9"/>
        <v>37571</v>
      </c>
      <c r="L10" s="12">
        <f t="shared" si="10"/>
        <v>37615</v>
      </c>
      <c r="M10" s="1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s="14" customFormat="1" ht="12.75">
      <c r="A11" s="15">
        <f t="shared" si="11"/>
        <v>2003</v>
      </c>
      <c r="B11" s="19">
        <f t="shared" si="0"/>
        <v>37622</v>
      </c>
      <c r="C11" s="19">
        <f t="shared" si="1"/>
        <v>37732</v>
      </c>
      <c r="D11" s="19">
        <f t="shared" si="2"/>
        <v>37742</v>
      </c>
      <c r="E11" s="19">
        <f t="shared" si="3"/>
        <v>37749</v>
      </c>
      <c r="F11" s="19">
        <f t="shared" si="4"/>
        <v>37770</v>
      </c>
      <c r="G11" s="12">
        <f t="shared" si="5"/>
        <v>37781</v>
      </c>
      <c r="H11" s="12">
        <f t="shared" si="6"/>
        <v>37816</v>
      </c>
      <c r="I11" s="12">
        <f t="shared" si="7"/>
        <v>37848</v>
      </c>
      <c r="J11" s="12">
        <f t="shared" si="8"/>
        <v>37926</v>
      </c>
      <c r="K11" s="12">
        <f t="shared" si="9"/>
        <v>37936</v>
      </c>
      <c r="L11" s="12">
        <f t="shared" si="10"/>
        <v>37980</v>
      </c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s="14" customFormat="1" ht="12.75">
      <c r="A12" s="15">
        <f t="shared" si="11"/>
        <v>2004</v>
      </c>
      <c r="B12" s="19">
        <f t="shared" si="0"/>
        <v>37987</v>
      </c>
      <c r="C12" s="19">
        <f t="shared" si="1"/>
        <v>38089</v>
      </c>
      <c r="D12" s="19">
        <f t="shared" si="2"/>
        <v>38108</v>
      </c>
      <c r="E12" s="19">
        <f t="shared" si="3"/>
        <v>38115</v>
      </c>
      <c r="F12" s="19">
        <f t="shared" si="4"/>
        <v>38127</v>
      </c>
      <c r="G12" s="12">
        <f t="shared" si="5"/>
        <v>38138</v>
      </c>
      <c r="H12" s="12">
        <f t="shared" si="6"/>
        <v>38182</v>
      </c>
      <c r="I12" s="12">
        <f t="shared" si="7"/>
        <v>38214</v>
      </c>
      <c r="J12" s="12">
        <f t="shared" si="8"/>
        <v>38292</v>
      </c>
      <c r="K12" s="12">
        <f t="shared" si="9"/>
        <v>38302</v>
      </c>
      <c r="L12" s="12">
        <f t="shared" si="10"/>
        <v>38346</v>
      </c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s="14" customFormat="1" ht="12.75">
      <c r="A13" s="15">
        <f t="shared" si="11"/>
        <v>2005</v>
      </c>
      <c r="B13" s="19">
        <f t="shared" si="0"/>
        <v>38353</v>
      </c>
      <c r="C13" s="19">
        <f t="shared" si="1"/>
        <v>38439</v>
      </c>
      <c r="D13" s="19">
        <f t="shared" si="2"/>
        <v>38473</v>
      </c>
      <c r="E13" s="19">
        <f t="shared" si="3"/>
        <v>38480</v>
      </c>
      <c r="F13" s="19">
        <f t="shared" si="4"/>
        <v>38477</v>
      </c>
      <c r="G13" s="12">
        <f t="shared" si="5"/>
        <v>38488</v>
      </c>
      <c r="H13" s="12">
        <f t="shared" si="6"/>
        <v>38547</v>
      </c>
      <c r="I13" s="12">
        <f t="shared" si="7"/>
        <v>38579</v>
      </c>
      <c r="J13" s="12">
        <f t="shared" si="8"/>
        <v>38657</v>
      </c>
      <c r="K13" s="12">
        <f t="shared" si="9"/>
        <v>38667</v>
      </c>
      <c r="L13" s="12">
        <f t="shared" si="10"/>
        <v>38711</v>
      </c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s="14" customFormat="1" ht="12.75">
      <c r="A14" s="15">
        <f t="shared" si="11"/>
        <v>2006</v>
      </c>
      <c r="B14" s="19">
        <f t="shared" si="0"/>
        <v>38718</v>
      </c>
      <c r="C14" s="19">
        <f t="shared" si="1"/>
        <v>38824</v>
      </c>
      <c r="D14" s="19">
        <f t="shared" si="2"/>
        <v>38838</v>
      </c>
      <c r="E14" s="19">
        <f t="shared" si="3"/>
        <v>38845</v>
      </c>
      <c r="F14" s="19">
        <f t="shared" si="4"/>
        <v>38862</v>
      </c>
      <c r="G14" s="12">
        <f t="shared" si="5"/>
        <v>38873</v>
      </c>
      <c r="H14" s="12">
        <f t="shared" si="6"/>
        <v>38912</v>
      </c>
      <c r="I14" s="12">
        <f t="shared" si="7"/>
        <v>38944</v>
      </c>
      <c r="J14" s="12">
        <f t="shared" si="8"/>
        <v>39022</v>
      </c>
      <c r="K14" s="12">
        <f t="shared" si="9"/>
        <v>39032</v>
      </c>
      <c r="L14" s="12">
        <f t="shared" si="10"/>
        <v>39076</v>
      </c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s="14" customFormat="1" ht="12.75">
      <c r="A15" s="15">
        <f t="shared" si="11"/>
        <v>2007</v>
      </c>
      <c r="B15" s="19">
        <f t="shared" si="0"/>
        <v>39083</v>
      </c>
      <c r="C15" s="19">
        <f t="shared" si="1"/>
        <v>39181</v>
      </c>
      <c r="D15" s="19">
        <f t="shared" si="2"/>
        <v>39203</v>
      </c>
      <c r="E15" s="19">
        <f t="shared" si="3"/>
        <v>39210</v>
      </c>
      <c r="F15" s="19">
        <f t="shared" si="4"/>
        <v>39219</v>
      </c>
      <c r="G15" s="12">
        <f t="shared" si="5"/>
        <v>39230</v>
      </c>
      <c r="H15" s="12">
        <f t="shared" si="6"/>
        <v>39277</v>
      </c>
      <c r="I15" s="12">
        <f t="shared" si="7"/>
        <v>39309</v>
      </c>
      <c r="J15" s="12">
        <f t="shared" si="8"/>
        <v>39387</v>
      </c>
      <c r="K15" s="12">
        <f t="shared" si="9"/>
        <v>39397</v>
      </c>
      <c r="L15" s="12">
        <f t="shared" si="10"/>
        <v>39441</v>
      </c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s="14" customFormat="1" ht="12.75">
      <c r="A16" s="15">
        <f t="shared" si="11"/>
        <v>2008</v>
      </c>
      <c r="B16" s="19">
        <f t="shared" si="0"/>
        <v>39448</v>
      </c>
      <c r="C16" s="19">
        <f t="shared" si="1"/>
        <v>39531</v>
      </c>
      <c r="D16" s="19">
        <f t="shared" si="2"/>
        <v>39569</v>
      </c>
      <c r="E16" s="19">
        <f t="shared" si="3"/>
        <v>39576</v>
      </c>
      <c r="F16" s="19">
        <f t="shared" si="4"/>
        <v>39569</v>
      </c>
      <c r="G16" s="12">
        <f t="shared" si="5"/>
        <v>39580</v>
      </c>
      <c r="H16" s="12">
        <f t="shared" si="6"/>
        <v>39643</v>
      </c>
      <c r="I16" s="12">
        <f t="shared" si="7"/>
        <v>39675</v>
      </c>
      <c r="J16" s="12">
        <f t="shared" si="8"/>
        <v>39753</v>
      </c>
      <c r="K16" s="12">
        <f t="shared" si="9"/>
        <v>39763</v>
      </c>
      <c r="L16" s="12">
        <f t="shared" si="10"/>
        <v>39807</v>
      </c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s="14" customFormat="1" ht="12.75">
      <c r="A17" s="15">
        <f t="shared" si="11"/>
        <v>2009</v>
      </c>
      <c r="B17" s="19">
        <f t="shared" si="0"/>
        <v>39814</v>
      </c>
      <c r="C17" s="19">
        <f t="shared" si="1"/>
        <v>39916</v>
      </c>
      <c r="D17" s="19">
        <f t="shared" si="2"/>
        <v>39934</v>
      </c>
      <c r="E17" s="19">
        <f t="shared" si="3"/>
        <v>39941</v>
      </c>
      <c r="F17" s="19">
        <f t="shared" si="4"/>
        <v>39954</v>
      </c>
      <c r="G17" s="12">
        <f t="shared" si="5"/>
        <v>39965</v>
      </c>
      <c r="H17" s="12">
        <f t="shared" si="6"/>
        <v>40008</v>
      </c>
      <c r="I17" s="12">
        <f t="shared" si="7"/>
        <v>40040</v>
      </c>
      <c r="J17" s="12">
        <f t="shared" si="8"/>
        <v>40118</v>
      </c>
      <c r="K17" s="12">
        <f t="shared" si="9"/>
        <v>40128</v>
      </c>
      <c r="L17" s="12">
        <f t="shared" si="10"/>
        <v>40172</v>
      </c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s="14" customFormat="1" ht="12.75">
      <c r="A18" s="15">
        <f t="shared" si="11"/>
        <v>2010</v>
      </c>
      <c r="B18" s="19">
        <f t="shared" si="0"/>
        <v>40179</v>
      </c>
      <c r="C18" s="19">
        <f t="shared" si="1"/>
        <v>40273</v>
      </c>
      <c r="D18" s="19">
        <f t="shared" si="2"/>
        <v>40299</v>
      </c>
      <c r="E18" s="19">
        <f t="shared" si="3"/>
        <v>40306</v>
      </c>
      <c r="F18" s="19">
        <f t="shared" si="4"/>
        <v>40311</v>
      </c>
      <c r="G18" s="12">
        <f t="shared" si="5"/>
        <v>40322</v>
      </c>
      <c r="H18" s="12">
        <f t="shared" si="6"/>
        <v>40373</v>
      </c>
      <c r="I18" s="12">
        <f t="shared" si="7"/>
        <v>40405</v>
      </c>
      <c r="J18" s="12">
        <f t="shared" si="8"/>
        <v>40483</v>
      </c>
      <c r="K18" s="12">
        <f t="shared" si="9"/>
        <v>40493</v>
      </c>
      <c r="L18" s="12">
        <f t="shared" si="10"/>
        <v>40537</v>
      </c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s="14" customFormat="1" ht="12.75">
      <c r="A19" s="15">
        <f t="shared" si="11"/>
        <v>2011</v>
      </c>
      <c r="B19" s="19">
        <f t="shared" si="0"/>
        <v>40544</v>
      </c>
      <c r="C19" s="19">
        <f t="shared" si="1"/>
        <v>40658</v>
      </c>
      <c r="D19" s="19">
        <f t="shared" si="2"/>
        <v>40664</v>
      </c>
      <c r="E19" s="19">
        <f t="shared" si="3"/>
        <v>40671</v>
      </c>
      <c r="F19" s="19">
        <f t="shared" si="4"/>
        <v>40696</v>
      </c>
      <c r="G19" s="12">
        <f t="shared" si="5"/>
        <v>40707</v>
      </c>
      <c r="H19" s="12">
        <f t="shared" si="6"/>
        <v>40738</v>
      </c>
      <c r="I19" s="12">
        <f t="shared" si="7"/>
        <v>40770</v>
      </c>
      <c r="J19" s="12">
        <f t="shared" si="8"/>
        <v>40848</v>
      </c>
      <c r="K19" s="12">
        <f t="shared" si="9"/>
        <v>40858</v>
      </c>
      <c r="L19" s="12">
        <f t="shared" si="10"/>
        <v>40902</v>
      </c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s="14" customFormat="1" ht="12.75">
      <c r="A20" s="15">
        <f t="shared" si="11"/>
        <v>2012</v>
      </c>
      <c r="B20" s="19">
        <f t="shared" si="0"/>
        <v>40909</v>
      </c>
      <c r="C20" s="19">
        <f t="shared" si="1"/>
        <v>41008</v>
      </c>
      <c r="D20" s="19">
        <f t="shared" si="2"/>
        <v>41030</v>
      </c>
      <c r="E20" s="19">
        <f t="shared" si="3"/>
        <v>41037</v>
      </c>
      <c r="F20" s="19">
        <f t="shared" si="4"/>
        <v>41046</v>
      </c>
      <c r="G20" s="12">
        <f t="shared" si="5"/>
        <v>41057</v>
      </c>
      <c r="H20" s="12">
        <f t="shared" si="6"/>
        <v>41104</v>
      </c>
      <c r="I20" s="12">
        <f t="shared" si="7"/>
        <v>41136</v>
      </c>
      <c r="J20" s="12">
        <f t="shared" si="8"/>
        <v>41214</v>
      </c>
      <c r="K20" s="12">
        <f t="shared" si="9"/>
        <v>41224</v>
      </c>
      <c r="L20" s="12">
        <f t="shared" si="10"/>
        <v>41268</v>
      </c>
      <c r="M20" s="1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s="14" customFormat="1" ht="12.75">
      <c r="A21" s="15">
        <f t="shared" si="11"/>
        <v>2013</v>
      </c>
      <c r="B21" s="19">
        <f t="shared" si="0"/>
        <v>41275</v>
      </c>
      <c r="C21" s="19">
        <f t="shared" si="1"/>
        <v>41365</v>
      </c>
      <c r="D21" s="19">
        <f t="shared" si="2"/>
        <v>41395</v>
      </c>
      <c r="E21" s="19">
        <f t="shared" si="3"/>
        <v>41402</v>
      </c>
      <c r="F21" s="19">
        <f t="shared" si="4"/>
        <v>41403</v>
      </c>
      <c r="G21" s="12">
        <f t="shared" si="5"/>
        <v>41414</v>
      </c>
      <c r="H21" s="12">
        <f t="shared" si="6"/>
        <v>41469</v>
      </c>
      <c r="I21" s="12">
        <f t="shared" si="7"/>
        <v>41501</v>
      </c>
      <c r="J21" s="12">
        <f t="shared" si="8"/>
        <v>41579</v>
      </c>
      <c r="K21" s="12">
        <f t="shared" si="9"/>
        <v>41589</v>
      </c>
      <c r="L21" s="12">
        <f t="shared" si="10"/>
        <v>41633</v>
      </c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s="14" customFormat="1" ht="12.75">
      <c r="A22" s="15">
        <f t="shared" si="11"/>
        <v>2014</v>
      </c>
      <c r="B22" s="19">
        <f t="shared" si="0"/>
        <v>41640</v>
      </c>
      <c r="C22" s="19">
        <f t="shared" si="1"/>
        <v>41750</v>
      </c>
      <c r="D22" s="19">
        <f t="shared" si="2"/>
        <v>41760</v>
      </c>
      <c r="E22" s="19">
        <f t="shared" si="3"/>
        <v>41767</v>
      </c>
      <c r="F22" s="19">
        <f t="shared" si="4"/>
        <v>41788</v>
      </c>
      <c r="G22" s="12">
        <f t="shared" si="5"/>
        <v>41799</v>
      </c>
      <c r="H22" s="12">
        <f t="shared" si="6"/>
        <v>41834</v>
      </c>
      <c r="I22" s="12">
        <f t="shared" si="7"/>
        <v>41866</v>
      </c>
      <c r="J22" s="12">
        <f t="shared" si="8"/>
        <v>41944</v>
      </c>
      <c r="K22" s="12">
        <f t="shared" si="9"/>
        <v>41954</v>
      </c>
      <c r="L22" s="12">
        <f t="shared" si="10"/>
        <v>41998</v>
      </c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s="14" customFormat="1" ht="12.75">
      <c r="A23" s="15">
        <f t="shared" si="11"/>
        <v>2015</v>
      </c>
      <c r="B23" s="19">
        <f t="shared" si="0"/>
        <v>42005</v>
      </c>
      <c r="C23" s="19">
        <f t="shared" si="1"/>
        <v>42100</v>
      </c>
      <c r="D23" s="19">
        <f t="shared" si="2"/>
        <v>42125</v>
      </c>
      <c r="E23" s="19">
        <f t="shared" si="3"/>
        <v>42132</v>
      </c>
      <c r="F23" s="19">
        <f t="shared" si="4"/>
        <v>42138</v>
      </c>
      <c r="G23" s="12">
        <f t="shared" si="5"/>
        <v>42149</v>
      </c>
      <c r="H23" s="12">
        <f t="shared" si="6"/>
        <v>42199</v>
      </c>
      <c r="I23" s="12">
        <f t="shared" si="7"/>
        <v>42231</v>
      </c>
      <c r="J23" s="12">
        <f t="shared" si="8"/>
        <v>42309</v>
      </c>
      <c r="K23" s="12">
        <f t="shared" si="9"/>
        <v>42319</v>
      </c>
      <c r="L23" s="12">
        <f t="shared" si="10"/>
        <v>42363</v>
      </c>
      <c r="M23" s="1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s="14" customFormat="1" ht="12.75">
      <c r="A24" s="15">
        <f t="shared" si="11"/>
        <v>2016</v>
      </c>
      <c r="B24" s="19">
        <f t="shared" si="0"/>
        <v>42370</v>
      </c>
      <c r="C24" s="19">
        <f t="shared" si="1"/>
        <v>42457</v>
      </c>
      <c r="D24" s="19">
        <f t="shared" si="2"/>
        <v>42491</v>
      </c>
      <c r="E24" s="19">
        <f t="shared" si="3"/>
        <v>42498</v>
      </c>
      <c r="F24" s="19">
        <f t="shared" si="4"/>
        <v>42495</v>
      </c>
      <c r="G24" s="12">
        <f t="shared" si="5"/>
        <v>42506</v>
      </c>
      <c r="H24" s="12">
        <f t="shared" si="6"/>
        <v>42565</v>
      </c>
      <c r="I24" s="12">
        <f t="shared" si="7"/>
        <v>42597</v>
      </c>
      <c r="J24" s="12">
        <f t="shared" si="8"/>
        <v>42675</v>
      </c>
      <c r="K24" s="12">
        <f t="shared" si="9"/>
        <v>42685</v>
      </c>
      <c r="L24" s="12">
        <f t="shared" si="10"/>
        <v>42729</v>
      </c>
      <c r="M24" s="1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s="14" customFormat="1" ht="12.75">
      <c r="A25" s="15">
        <f t="shared" si="11"/>
        <v>2017</v>
      </c>
      <c r="B25" s="19">
        <f t="shared" si="0"/>
        <v>42736</v>
      </c>
      <c r="C25" s="19">
        <f t="shared" si="1"/>
        <v>42842</v>
      </c>
      <c r="D25" s="19">
        <f t="shared" si="2"/>
        <v>42856</v>
      </c>
      <c r="E25" s="19">
        <f t="shared" si="3"/>
        <v>42863</v>
      </c>
      <c r="F25" s="19">
        <f t="shared" si="4"/>
        <v>42880</v>
      </c>
      <c r="G25" s="12">
        <f t="shared" si="5"/>
        <v>42891</v>
      </c>
      <c r="H25" s="12">
        <f t="shared" si="6"/>
        <v>42930</v>
      </c>
      <c r="I25" s="12">
        <f t="shared" si="7"/>
        <v>42962</v>
      </c>
      <c r="J25" s="12">
        <f t="shared" si="8"/>
        <v>43040</v>
      </c>
      <c r="K25" s="12">
        <f t="shared" si="9"/>
        <v>43050</v>
      </c>
      <c r="L25" s="12">
        <f t="shared" si="10"/>
        <v>43094</v>
      </c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s="14" customFormat="1" ht="12.75">
      <c r="A26" s="15">
        <f t="shared" si="11"/>
        <v>2018</v>
      </c>
      <c r="B26" s="19">
        <f t="shared" si="0"/>
        <v>43101</v>
      </c>
      <c r="C26" s="19">
        <f t="shared" si="1"/>
        <v>43192</v>
      </c>
      <c r="D26" s="19">
        <f t="shared" si="2"/>
        <v>43221</v>
      </c>
      <c r="E26" s="19">
        <f t="shared" si="3"/>
        <v>43228</v>
      </c>
      <c r="F26" s="19">
        <f t="shared" si="4"/>
        <v>43230</v>
      </c>
      <c r="G26" s="12">
        <f t="shared" si="5"/>
        <v>43241</v>
      </c>
      <c r="H26" s="12">
        <f t="shared" si="6"/>
        <v>43295</v>
      </c>
      <c r="I26" s="12">
        <f t="shared" si="7"/>
        <v>43327</v>
      </c>
      <c r="J26" s="12">
        <f t="shared" si="8"/>
        <v>43405</v>
      </c>
      <c r="K26" s="12">
        <f t="shared" si="9"/>
        <v>43415</v>
      </c>
      <c r="L26" s="12">
        <f t="shared" si="10"/>
        <v>43459</v>
      </c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s="14" customFormat="1" ht="12.75">
      <c r="A27" s="15">
        <f t="shared" si="11"/>
        <v>2019</v>
      </c>
      <c r="B27" s="19">
        <f t="shared" si="0"/>
        <v>43466</v>
      </c>
      <c r="C27" s="19">
        <f t="shared" si="1"/>
        <v>43577</v>
      </c>
      <c r="D27" s="19">
        <f t="shared" si="2"/>
        <v>43586</v>
      </c>
      <c r="E27" s="19">
        <f t="shared" si="3"/>
        <v>43593</v>
      </c>
      <c r="F27" s="19">
        <f t="shared" si="4"/>
        <v>43615</v>
      </c>
      <c r="G27" s="12">
        <f t="shared" si="5"/>
        <v>43626</v>
      </c>
      <c r="H27" s="12">
        <f t="shared" si="6"/>
        <v>43660</v>
      </c>
      <c r="I27" s="12">
        <f t="shared" si="7"/>
        <v>43692</v>
      </c>
      <c r="J27" s="12">
        <f t="shared" si="8"/>
        <v>43770</v>
      </c>
      <c r="K27" s="12">
        <f t="shared" si="9"/>
        <v>43780</v>
      </c>
      <c r="L27" s="12">
        <f t="shared" si="10"/>
        <v>43824</v>
      </c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s="14" customFormat="1" ht="12.75">
      <c r="A28" s="15">
        <f t="shared" si="11"/>
        <v>2020</v>
      </c>
      <c r="B28" s="19">
        <f t="shared" si="0"/>
        <v>43831</v>
      </c>
      <c r="C28" s="19">
        <f t="shared" si="1"/>
        <v>43934</v>
      </c>
      <c r="D28" s="19">
        <f t="shared" si="2"/>
        <v>43952</v>
      </c>
      <c r="E28" s="19">
        <f t="shared" si="3"/>
        <v>43959</v>
      </c>
      <c r="F28" s="19">
        <f t="shared" si="4"/>
        <v>43972</v>
      </c>
      <c r="G28" s="12">
        <f t="shared" si="5"/>
        <v>43983</v>
      </c>
      <c r="H28" s="12">
        <f t="shared" si="6"/>
        <v>44026</v>
      </c>
      <c r="I28" s="12">
        <f t="shared" si="7"/>
        <v>44058</v>
      </c>
      <c r="J28" s="12">
        <f t="shared" si="8"/>
        <v>44136</v>
      </c>
      <c r="K28" s="12">
        <f t="shared" si="9"/>
        <v>44146</v>
      </c>
      <c r="L28" s="12">
        <f t="shared" si="10"/>
        <v>44190</v>
      </c>
      <c r="M28" s="12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 s="14" customFormat="1" ht="12.75">
      <c r="A29" s="15">
        <f t="shared" si="11"/>
        <v>2021</v>
      </c>
      <c r="B29" s="19">
        <f t="shared" si="0"/>
        <v>44197</v>
      </c>
      <c r="C29" s="19">
        <f t="shared" si="1"/>
        <v>44291</v>
      </c>
      <c r="D29" s="19">
        <f t="shared" si="2"/>
        <v>44317</v>
      </c>
      <c r="E29" s="19">
        <f t="shared" si="3"/>
        <v>44324</v>
      </c>
      <c r="F29" s="19">
        <f t="shared" si="4"/>
        <v>44329</v>
      </c>
      <c r="G29" s="12">
        <f t="shared" si="5"/>
        <v>44340</v>
      </c>
      <c r="H29" s="12">
        <f t="shared" si="6"/>
        <v>44391</v>
      </c>
      <c r="I29" s="12">
        <f t="shared" si="7"/>
        <v>44423</v>
      </c>
      <c r="J29" s="12">
        <f t="shared" si="8"/>
        <v>44501</v>
      </c>
      <c r="K29" s="12">
        <f t="shared" si="9"/>
        <v>44511</v>
      </c>
      <c r="L29" s="12">
        <f t="shared" si="10"/>
        <v>44555</v>
      </c>
      <c r="M29" s="12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s="14" customFormat="1" ht="12.75">
      <c r="A30" s="15">
        <f t="shared" si="11"/>
        <v>2022</v>
      </c>
      <c r="B30" s="19">
        <f t="shared" si="0"/>
        <v>44562</v>
      </c>
      <c r="C30" s="19">
        <f t="shared" si="1"/>
        <v>44669</v>
      </c>
      <c r="D30" s="19">
        <f t="shared" si="2"/>
        <v>44682</v>
      </c>
      <c r="E30" s="19">
        <f t="shared" si="3"/>
        <v>44689</v>
      </c>
      <c r="F30" s="19">
        <f t="shared" si="4"/>
        <v>44707</v>
      </c>
      <c r="G30" s="12">
        <f t="shared" si="5"/>
        <v>44718</v>
      </c>
      <c r="H30" s="12">
        <f t="shared" si="6"/>
        <v>44756</v>
      </c>
      <c r="I30" s="12">
        <f t="shared" si="7"/>
        <v>44788</v>
      </c>
      <c r="J30" s="12">
        <f t="shared" si="8"/>
        <v>44866</v>
      </c>
      <c r="K30" s="12">
        <f t="shared" si="9"/>
        <v>44876</v>
      </c>
      <c r="L30" s="12">
        <f t="shared" si="10"/>
        <v>44920</v>
      </c>
      <c r="M30" s="12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s="14" customFormat="1" ht="12.75">
      <c r="A31" s="15">
        <f t="shared" si="11"/>
        <v>2023</v>
      </c>
      <c r="B31" s="19">
        <f t="shared" si="0"/>
        <v>44927</v>
      </c>
      <c r="C31" s="19">
        <f t="shared" si="1"/>
        <v>45026</v>
      </c>
      <c r="D31" s="19">
        <f t="shared" si="2"/>
        <v>45047</v>
      </c>
      <c r="E31" s="19">
        <f t="shared" si="3"/>
        <v>45054</v>
      </c>
      <c r="F31" s="19">
        <f t="shared" si="4"/>
        <v>45064</v>
      </c>
      <c r="G31" s="12">
        <f t="shared" si="5"/>
        <v>45075</v>
      </c>
      <c r="H31" s="12">
        <f t="shared" si="6"/>
        <v>45121</v>
      </c>
      <c r="I31" s="12">
        <f t="shared" si="7"/>
        <v>45153</v>
      </c>
      <c r="J31" s="12">
        <f t="shared" si="8"/>
        <v>45231</v>
      </c>
      <c r="K31" s="12">
        <f t="shared" si="9"/>
        <v>45241</v>
      </c>
      <c r="L31" s="12">
        <f t="shared" si="10"/>
        <v>45285</v>
      </c>
      <c r="M31" s="12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s="14" customFormat="1" ht="12.75">
      <c r="A32" s="15">
        <f t="shared" si="11"/>
        <v>2024</v>
      </c>
      <c r="B32" s="19">
        <f t="shared" si="0"/>
        <v>45292</v>
      </c>
      <c r="C32" s="19">
        <f t="shared" si="1"/>
        <v>45383</v>
      </c>
      <c r="D32" s="19">
        <f t="shared" si="2"/>
        <v>45413</v>
      </c>
      <c r="E32" s="19">
        <f t="shared" si="3"/>
        <v>45420</v>
      </c>
      <c r="F32" s="19">
        <f t="shared" si="4"/>
        <v>45421</v>
      </c>
      <c r="G32" s="12">
        <f t="shared" si="5"/>
        <v>45432</v>
      </c>
      <c r="H32" s="12">
        <f t="shared" si="6"/>
        <v>45487</v>
      </c>
      <c r="I32" s="12">
        <f t="shared" si="7"/>
        <v>45519</v>
      </c>
      <c r="J32" s="12">
        <f t="shared" si="8"/>
        <v>45597</v>
      </c>
      <c r="K32" s="12">
        <f t="shared" si="9"/>
        <v>45607</v>
      </c>
      <c r="L32" s="12">
        <f t="shared" si="10"/>
        <v>45651</v>
      </c>
      <c r="M32" s="12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s="14" customFormat="1" ht="12.75">
      <c r="A33" s="15">
        <f t="shared" si="11"/>
        <v>2025</v>
      </c>
      <c r="B33" s="19">
        <f t="shared" si="0"/>
        <v>45658</v>
      </c>
      <c r="C33" s="19">
        <f t="shared" si="1"/>
        <v>45768</v>
      </c>
      <c r="D33" s="19">
        <f t="shared" si="2"/>
        <v>45778</v>
      </c>
      <c r="E33" s="19">
        <f t="shared" si="3"/>
        <v>45785</v>
      </c>
      <c r="F33" s="19">
        <f t="shared" si="4"/>
        <v>45806</v>
      </c>
      <c r="G33" s="12">
        <f t="shared" si="5"/>
        <v>45817</v>
      </c>
      <c r="H33" s="12">
        <f t="shared" si="6"/>
        <v>45852</v>
      </c>
      <c r="I33" s="12">
        <f t="shared" si="7"/>
        <v>45884</v>
      </c>
      <c r="J33" s="12">
        <f t="shared" si="8"/>
        <v>45962</v>
      </c>
      <c r="K33" s="12">
        <f t="shared" si="9"/>
        <v>45972</v>
      </c>
      <c r="L33" s="12">
        <f t="shared" si="10"/>
        <v>46016</v>
      </c>
      <c r="M33" s="1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s="14" customFormat="1" ht="12.75">
      <c r="A34" s="15">
        <f t="shared" si="11"/>
        <v>2026</v>
      </c>
      <c r="B34" s="19">
        <f t="shared" si="0"/>
        <v>46023</v>
      </c>
      <c r="C34" s="19">
        <f t="shared" si="1"/>
        <v>46118</v>
      </c>
      <c r="D34" s="19">
        <f t="shared" si="2"/>
        <v>46143</v>
      </c>
      <c r="E34" s="19">
        <f t="shared" si="3"/>
        <v>46150</v>
      </c>
      <c r="F34" s="19">
        <f t="shared" si="4"/>
        <v>46156</v>
      </c>
      <c r="G34" s="12">
        <f t="shared" si="5"/>
        <v>46167</v>
      </c>
      <c r="H34" s="12">
        <f t="shared" si="6"/>
        <v>46217</v>
      </c>
      <c r="I34" s="12">
        <f t="shared" si="7"/>
        <v>46249</v>
      </c>
      <c r="J34" s="12">
        <f t="shared" si="8"/>
        <v>46327</v>
      </c>
      <c r="K34" s="12">
        <f t="shared" si="9"/>
        <v>46337</v>
      </c>
      <c r="L34" s="12">
        <f t="shared" si="10"/>
        <v>46381</v>
      </c>
      <c r="M34" s="12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s="14" customFormat="1" ht="12.75">
      <c r="A35" s="15">
        <f t="shared" si="11"/>
        <v>2027</v>
      </c>
      <c r="B35" s="19">
        <f t="shared" si="0"/>
        <v>46388</v>
      </c>
      <c r="C35" s="19">
        <f t="shared" si="1"/>
        <v>46475</v>
      </c>
      <c r="D35" s="19">
        <f t="shared" si="2"/>
        <v>46508</v>
      </c>
      <c r="E35" s="19">
        <f t="shared" si="3"/>
        <v>46515</v>
      </c>
      <c r="F35" s="19">
        <f t="shared" si="4"/>
        <v>46513</v>
      </c>
      <c r="G35" s="12">
        <f t="shared" si="5"/>
        <v>46524</v>
      </c>
      <c r="H35" s="12">
        <f t="shared" si="6"/>
        <v>46582</v>
      </c>
      <c r="I35" s="12">
        <f t="shared" si="7"/>
        <v>46614</v>
      </c>
      <c r="J35" s="12">
        <f t="shared" si="8"/>
        <v>46692</v>
      </c>
      <c r="K35" s="12">
        <f t="shared" si="9"/>
        <v>46702</v>
      </c>
      <c r="L35" s="12">
        <f t="shared" si="10"/>
        <v>46746</v>
      </c>
      <c r="M35" s="12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s="14" customFormat="1" ht="12.75">
      <c r="A36" s="15">
        <f t="shared" si="11"/>
        <v>2028</v>
      </c>
      <c r="B36" s="19">
        <f t="shared" si="0"/>
        <v>46753</v>
      </c>
      <c r="C36" s="19">
        <f t="shared" si="1"/>
        <v>46860</v>
      </c>
      <c r="D36" s="19">
        <f t="shared" si="2"/>
        <v>46874</v>
      </c>
      <c r="E36" s="19">
        <f t="shared" si="3"/>
        <v>46881</v>
      </c>
      <c r="F36" s="19">
        <f t="shared" si="4"/>
        <v>46898</v>
      </c>
      <c r="G36" s="12">
        <f t="shared" si="5"/>
        <v>46909</v>
      </c>
      <c r="H36" s="12">
        <f t="shared" si="6"/>
        <v>46948</v>
      </c>
      <c r="I36" s="12">
        <f t="shared" si="7"/>
        <v>46980</v>
      </c>
      <c r="J36" s="12">
        <f t="shared" si="8"/>
        <v>47058</v>
      </c>
      <c r="K36" s="12">
        <f t="shared" si="9"/>
        <v>47068</v>
      </c>
      <c r="L36" s="12">
        <f t="shared" si="10"/>
        <v>47112</v>
      </c>
      <c r="M36" s="1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s="14" customFormat="1" ht="12.75">
      <c r="A37" s="15">
        <f t="shared" si="11"/>
        <v>2029</v>
      </c>
      <c r="B37" s="19">
        <f t="shared" si="0"/>
        <v>47119</v>
      </c>
      <c r="C37" s="19">
        <f t="shared" si="1"/>
        <v>47210</v>
      </c>
      <c r="D37" s="19">
        <f t="shared" si="2"/>
        <v>47239</v>
      </c>
      <c r="E37" s="19">
        <f t="shared" si="3"/>
        <v>47246</v>
      </c>
      <c r="F37" s="19">
        <f t="shared" si="4"/>
        <v>47248</v>
      </c>
      <c r="G37" s="12">
        <f t="shared" si="5"/>
        <v>47259</v>
      </c>
      <c r="H37" s="12">
        <f t="shared" si="6"/>
        <v>47313</v>
      </c>
      <c r="I37" s="12">
        <f t="shared" si="7"/>
        <v>47345</v>
      </c>
      <c r="J37" s="12">
        <f t="shared" si="8"/>
        <v>47423</v>
      </c>
      <c r="K37" s="12">
        <f t="shared" si="9"/>
        <v>47433</v>
      </c>
      <c r="L37" s="12">
        <f t="shared" si="10"/>
        <v>47477</v>
      </c>
      <c r="M37" s="12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s="14" customFormat="1" ht="12.75">
      <c r="A38" s="15">
        <f t="shared" si="11"/>
        <v>2030</v>
      </c>
      <c r="B38" s="19">
        <f t="shared" si="0"/>
        <v>47484</v>
      </c>
      <c r="C38" s="19">
        <f t="shared" si="1"/>
        <v>47595</v>
      </c>
      <c r="D38" s="19">
        <f t="shared" si="2"/>
        <v>47604</v>
      </c>
      <c r="E38" s="19">
        <f t="shared" si="3"/>
        <v>47611</v>
      </c>
      <c r="F38" s="19">
        <f t="shared" si="4"/>
        <v>47633</v>
      </c>
      <c r="G38" s="12">
        <f t="shared" si="5"/>
        <v>47644</v>
      </c>
      <c r="H38" s="12">
        <f t="shared" si="6"/>
        <v>47678</v>
      </c>
      <c r="I38" s="12">
        <f t="shared" si="7"/>
        <v>47710</v>
      </c>
      <c r="J38" s="12">
        <f t="shared" si="8"/>
        <v>47788</v>
      </c>
      <c r="K38" s="12">
        <f t="shared" si="9"/>
        <v>47798</v>
      </c>
      <c r="L38" s="12">
        <f t="shared" si="10"/>
        <v>47842</v>
      </c>
      <c r="M38" s="12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s="14" customFormat="1" ht="12.75">
      <c r="A39" s="15">
        <f t="shared" si="11"/>
        <v>2031</v>
      </c>
      <c r="B39" s="19">
        <f t="shared" si="0"/>
        <v>47849</v>
      </c>
      <c r="C39" s="19">
        <f t="shared" si="1"/>
        <v>47952</v>
      </c>
      <c r="D39" s="19">
        <f t="shared" si="2"/>
        <v>47969</v>
      </c>
      <c r="E39" s="19">
        <f t="shared" si="3"/>
        <v>47976</v>
      </c>
      <c r="F39" s="19">
        <f t="shared" si="4"/>
        <v>47990</v>
      </c>
      <c r="G39" s="12">
        <f t="shared" si="5"/>
        <v>48001</v>
      </c>
      <c r="H39" s="12">
        <f t="shared" si="6"/>
        <v>48043</v>
      </c>
      <c r="I39" s="12">
        <f t="shared" si="7"/>
        <v>48075</v>
      </c>
      <c r="J39" s="12">
        <f t="shared" si="8"/>
        <v>48153</v>
      </c>
      <c r="K39" s="12">
        <f t="shared" si="9"/>
        <v>48163</v>
      </c>
      <c r="L39" s="12">
        <f t="shared" si="10"/>
        <v>48207</v>
      </c>
      <c r="M39" s="12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s="14" customFormat="1" ht="12.75">
      <c r="A40" s="15">
        <f t="shared" si="11"/>
        <v>2032</v>
      </c>
      <c r="B40" s="19">
        <f t="shared" si="0"/>
        <v>48214</v>
      </c>
      <c r="C40" s="19">
        <f t="shared" si="1"/>
        <v>48302</v>
      </c>
      <c r="D40" s="19">
        <f t="shared" si="2"/>
        <v>48335</v>
      </c>
      <c r="E40" s="19">
        <f t="shared" si="3"/>
        <v>48342</v>
      </c>
      <c r="F40" s="19">
        <f t="shared" si="4"/>
        <v>48340</v>
      </c>
      <c r="G40" s="12">
        <f t="shared" si="5"/>
        <v>48351</v>
      </c>
      <c r="H40" s="12">
        <f t="shared" si="6"/>
        <v>48409</v>
      </c>
      <c r="I40" s="12">
        <f t="shared" si="7"/>
        <v>48441</v>
      </c>
      <c r="J40" s="12">
        <f t="shared" si="8"/>
        <v>48519</v>
      </c>
      <c r="K40" s="12">
        <f t="shared" si="9"/>
        <v>48529</v>
      </c>
      <c r="L40" s="12">
        <f t="shared" si="10"/>
        <v>48573</v>
      </c>
      <c r="M40" s="12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s="14" customFormat="1" ht="12.75">
      <c r="A41" s="15">
        <f t="shared" si="11"/>
        <v>2033</v>
      </c>
      <c r="B41" s="19">
        <f t="shared" si="0"/>
        <v>48580</v>
      </c>
      <c r="C41" s="19">
        <f t="shared" si="1"/>
        <v>48687</v>
      </c>
      <c r="D41" s="19">
        <f t="shared" si="2"/>
        <v>48700</v>
      </c>
      <c r="E41" s="19">
        <f t="shared" si="3"/>
        <v>48707</v>
      </c>
      <c r="F41" s="19">
        <f t="shared" si="4"/>
        <v>48725</v>
      </c>
      <c r="G41" s="12">
        <f t="shared" si="5"/>
        <v>48736</v>
      </c>
      <c r="H41" s="12">
        <f t="shared" si="6"/>
        <v>48774</v>
      </c>
      <c r="I41" s="12">
        <f t="shared" si="7"/>
        <v>48806</v>
      </c>
      <c r="J41" s="12">
        <f t="shared" si="8"/>
        <v>48884</v>
      </c>
      <c r="K41" s="12">
        <f t="shared" si="9"/>
        <v>48894</v>
      </c>
      <c r="L41" s="12">
        <f t="shared" si="10"/>
        <v>48938</v>
      </c>
      <c r="M41" s="12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s="14" customFormat="1" ht="12.75">
      <c r="A42" s="15">
        <f t="shared" si="11"/>
        <v>2034</v>
      </c>
      <c r="B42" s="19">
        <f t="shared" si="0"/>
        <v>48945</v>
      </c>
      <c r="C42" s="19">
        <f t="shared" si="1"/>
        <v>49044</v>
      </c>
      <c r="D42" s="19">
        <f t="shared" si="2"/>
        <v>49065</v>
      </c>
      <c r="E42" s="19">
        <f t="shared" si="3"/>
        <v>49072</v>
      </c>
      <c r="F42" s="19">
        <f t="shared" si="4"/>
        <v>49082</v>
      </c>
      <c r="G42" s="12">
        <f t="shared" si="5"/>
        <v>49093</v>
      </c>
      <c r="H42" s="12">
        <f t="shared" si="6"/>
        <v>49139</v>
      </c>
      <c r="I42" s="12">
        <f t="shared" si="7"/>
        <v>49171</v>
      </c>
      <c r="J42" s="12">
        <f t="shared" si="8"/>
        <v>49249</v>
      </c>
      <c r="K42" s="12">
        <f t="shared" si="9"/>
        <v>49259</v>
      </c>
      <c r="L42" s="12">
        <f t="shared" si="10"/>
        <v>49303</v>
      </c>
      <c r="M42" s="1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s="14" customFormat="1" ht="12.75">
      <c r="A43" s="15">
        <f t="shared" si="11"/>
        <v>2035</v>
      </c>
      <c r="B43" s="19">
        <f t="shared" si="0"/>
        <v>49310</v>
      </c>
      <c r="C43" s="19">
        <f t="shared" si="1"/>
        <v>49394</v>
      </c>
      <c r="D43" s="19">
        <f t="shared" si="2"/>
        <v>49430</v>
      </c>
      <c r="E43" s="19">
        <f t="shared" si="3"/>
        <v>49437</v>
      </c>
      <c r="F43" s="19">
        <f t="shared" si="4"/>
        <v>49432</v>
      </c>
      <c r="G43" s="12">
        <f t="shared" si="5"/>
        <v>49443</v>
      </c>
      <c r="H43" s="12">
        <f t="shared" si="6"/>
        <v>49504</v>
      </c>
      <c r="I43" s="12">
        <f t="shared" si="7"/>
        <v>49536</v>
      </c>
      <c r="J43" s="12">
        <f t="shared" si="8"/>
        <v>49614</v>
      </c>
      <c r="K43" s="12">
        <f t="shared" si="9"/>
        <v>49624</v>
      </c>
      <c r="L43" s="12">
        <f t="shared" si="10"/>
        <v>49668</v>
      </c>
      <c r="M43" s="12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s="14" customFormat="1" ht="12.75">
      <c r="A44" s="15">
        <f t="shared" si="11"/>
        <v>2036</v>
      </c>
      <c r="B44" s="19">
        <f t="shared" si="0"/>
        <v>49675</v>
      </c>
      <c r="C44" s="19">
        <f t="shared" si="1"/>
        <v>49779</v>
      </c>
      <c r="D44" s="19">
        <f t="shared" si="2"/>
        <v>49796</v>
      </c>
      <c r="E44" s="19">
        <f t="shared" si="3"/>
        <v>49803</v>
      </c>
      <c r="F44" s="19">
        <f t="shared" si="4"/>
        <v>49817</v>
      </c>
      <c r="G44" s="12">
        <f t="shared" si="5"/>
        <v>49828</v>
      </c>
      <c r="H44" s="12">
        <f t="shared" si="6"/>
        <v>49870</v>
      </c>
      <c r="I44" s="12">
        <f t="shared" si="7"/>
        <v>49902</v>
      </c>
      <c r="J44" s="12">
        <f t="shared" si="8"/>
        <v>49980</v>
      </c>
      <c r="K44" s="12">
        <f t="shared" si="9"/>
        <v>49990</v>
      </c>
      <c r="L44" s="12">
        <f t="shared" si="10"/>
        <v>50034</v>
      </c>
      <c r="M44" s="12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s="14" customFormat="1" ht="12.75">
      <c r="A45" s="15">
        <f t="shared" si="11"/>
        <v>2037</v>
      </c>
      <c r="B45" s="19">
        <f t="shared" si="0"/>
        <v>50041</v>
      </c>
      <c r="C45" s="19">
        <f t="shared" si="1"/>
        <v>50136</v>
      </c>
      <c r="D45" s="19">
        <f t="shared" si="2"/>
        <v>50161</v>
      </c>
      <c r="E45" s="19">
        <f t="shared" si="3"/>
        <v>50168</v>
      </c>
      <c r="F45" s="19">
        <f t="shared" si="4"/>
        <v>50174</v>
      </c>
      <c r="G45" s="12">
        <f t="shared" si="5"/>
        <v>50185</v>
      </c>
      <c r="H45" s="12">
        <f t="shared" si="6"/>
        <v>50235</v>
      </c>
      <c r="I45" s="12">
        <f t="shared" si="7"/>
        <v>50267</v>
      </c>
      <c r="J45" s="12">
        <f t="shared" si="8"/>
        <v>50345</v>
      </c>
      <c r="K45" s="12">
        <f t="shared" si="9"/>
        <v>50355</v>
      </c>
      <c r="L45" s="12">
        <f t="shared" si="10"/>
        <v>50399</v>
      </c>
      <c r="M45" s="12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s="14" customFormat="1" ht="12.75">
      <c r="A46" s="15">
        <f t="shared" si="11"/>
        <v>2038</v>
      </c>
      <c r="B46" s="19">
        <f t="shared" si="0"/>
        <v>50406</v>
      </c>
      <c r="C46" s="19">
        <f t="shared" si="1"/>
        <v>50521</v>
      </c>
      <c r="D46" s="19">
        <f t="shared" si="2"/>
        <v>50526</v>
      </c>
      <c r="E46" s="19">
        <f t="shared" si="3"/>
        <v>50533</v>
      </c>
      <c r="F46" s="19">
        <f t="shared" si="4"/>
        <v>50559</v>
      </c>
      <c r="G46" s="12">
        <f t="shared" si="5"/>
        <v>50570</v>
      </c>
      <c r="H46" s="12">
        <f t="shared" si="6"/>
        <v>50600</v>
      </c>
      <c r="I46" s="12">
        <f t="shared" si="7"/>
        <v>50632</v>
      </c>
      <c r="J46" s="12">
        <f t="shared" si="8"/>
        <v>50710</v>
      </c>
      <c r="K46" s="12">
        <f t="shared" si="9"/>
        <v>50720</v>
      </c>
      <c r="L46" s="12">
        <f t="shared" si="10"/>
        <v>50764</v>
      </c>
      <c r="M46" s="12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s="14" customFormat="1" ht="12.75">
      <c r="A47" s="15">
        <f t="shared" si="11"/>
        <v>2039</v>
      </c>
      <c r="B47" s="19">
        <f t="shared" si="0"/>
        <v>50771</v>
      </c>
      <c r="C47" s="19">
        <f t="shared" si="1"/>
        <v>50871</v>
      </c>
      <c r="D47" s="19">
        <f t="shared" si="2"/>
        <v>50891</v>
      </c>
      <c r="E47" s="19">
        <f t="shared" si="3"/>
        <v>50898</v>
      </c>
      <c r="F47" s="19">
        <f t="shared" si="4"/>
        <v>50909</v>
      </c>
      <c r="G47" s="12">
        <f t="shared" si="5"/>
        <v>50920</v>
      </c>
      <c r="H47" s="12">
        <f t="shared" si="6"/>
        <v>50965</v>
      </c>
      <c r="I47" s="12">
        <f t="shared" si="7"/>
        <v>50997</v>
      </c>
      <c r="J47" s="12">
        <f t="shared" si="8"/>
        <v>51075</v>
      </c>
      <c r="K47" s="12">
        <f t="shared" si="9"/>
        <v>51085</v>
      </c>
      <c r="L47" s="12">
        <f t="shared" si="10"/>
        <v>51129</v>
      </c>
      <c r="M47" s="12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s="14" customFormat="1" ht="12.75">
      <c r="A48" s="15">
        <f t="shared" si="11"/>
        <v>2040</v>
      </c>
      <c r="B48" s="19">
        <f t="shared" si="0"/>
        <v>51136</v>
      </c>
      <c r="C48" s="19">
        <f t="shared" si="1"/>
        <v>51228</v>
      </c>
      <c r="D48" s="19">
        <f t="shared" si="2"/>
        <v>51257</v>
      </c>
      <c r="E48" s="19">
        <f t="shared" si="3"/>
        <v>51264</v>
      </c>
      <c r="F48" s="19">
        <f t="shared" si="4"/>
        <v>51266</v>
      </c>
      <c r="G48" s="12">
        <f t="shared" si="5"/>
        <v>51277</v>
      </c>
      <c r="H48" s="12">
        <f t="shared" si="6"/>
        <v>51331</v>
      </c>
      <c r="I48" s="12">
        <f t="shared" si="7"/>
        <v>51363</v>
      </c>
      <c r="J48" s="12">
        <f t="shared" si="8"/>
        <v>51441</v>
      </c>
      <c r="K48" s="12">
        <f t="shared" si="9"/>
        <v>51451</v>
      </c>
      <c r="L48" s="12">
        <f t="shared" si="10"/>
        <v>51495</v>
      </c>
      <c r="M48" s="12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s="14" customFormat="1" ht="12.75">
      <c r="A49" s="15">
        <f t="shared" si="11"/>
        <v>2041</v>
      </c>
      <c r="B49" s="19">
        <f t="shared" si="0"/>
        <v>51502</v>
      </c>
      <c r="C49" s="19">
        <f t="shared" si="1"/>
        <v>51613</v>
      </c>
      <c r="D49" s="19">
        <f t="shared" si="2"/>
        <v>51622</v>
      </c>
      <c r="E49" s="19">
        <f t="shared" si="3"/>
        <v>51629</v>
      </c>
      <c r="F49" s="19">
        <f t="shared" si="4"/>
        <v>51651</v>
      </c>
      <c r="G49" s="12">
        <f t="shared" si="5"/>
        <v>51662</v>
      </c>
      <c r="H49" s="12">
        <f t="shared" si="6"/>
        <v>51696</v>
      </c>
      <c r="I49" s="12">
        <f t="shared" si="7"/>
        <v>51728</v>
      </c>
      <c r="J49" s="12">
        <f t="shared" si="8"/>
        <v>51806</v>
      </c>
      <c r="K49" s="12">
        <f t="shared" si="9"/>
        <v>51816</v>
      </c>
      <c r="L49" s="12">
        <f t="shared" si="10"/>
        <v>51860</v>
      </c>
      <c r="M49" s="12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s="14" customFormat="1" ht="12.75">
      <c r="A50" s="15">
        <f t="shared" si="11"/>
        <v>2042</v>
      </c>
      <c r="B50" s="19">
        <f t="shared" si="0"/>
        <v>51867</v>
      </c>
      <c r="C50" s="19">
        <f t="shared" si="1"/>
        <v>51963</v>
      </c>
      <c r="D50" s="19">
        <f t="shared" si="2"/>
        <v>51987</v>
      </c>
      <c r="E50" s="19">
        <f t="shared" si="3"/>
        <v>51994</v>
      </c>
      <c r="F50" s="19">
        <f t="shared" si="4"/>
        <v>52001</v>
      </c>
      <c r="G50" s="12">
        <f t="shared" si="5"/>
        <v>52012</v>
      </c>
      <c r="H50" s="12">
        <f t="shared" si="6"/>
        <v>52061</v>
      </c>
      <c r="I50" s="12">
        <f t="shared" si="7"/>
        <v>52093</v>
      </c>
      <c r="J50" s="12">
        <f t="shared" si="8"/>
        <v>52171</v>
      </c>
      <c r="K50" s="12">
        <f t="shared" si="9"/>
        <v>52181</v>
      </c>
      <c r="L50" s="12">
        <f t="shared" si="10"/>
        <v>52225</v>
      </c>
      <c r="M50" s="12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s="14" customFormat="1" ht="12.75">
      <c r="A51" s="15">
        <f t="shared" si="11"/>
        <v>2043</v>
      </c>
      <c r="B51" s="19">
        <f t="shared" si="0"/>
        <v>52232</v>
      </c>
      <c r="C51" s="19">
        <f t="shared" si="1"/>
        <v>52320</v>
      </c>
      <c r="D51" s="19">
        <f t="shared" si="2"/>
        <v>52352</v>
      </c>
      <c r="E51" s="19">
        <f t="shared" si="3"/>
        <v>52359</v>
      </c>
      <c r="F51" s="19">
        <f t="shared" si="4"/>
        <v>52358</v>
      </c>
      <c r="G51" s="12">
        <f t="shared" si="5"/>
        <v>52369</v>
      </c>
      <c r="H51" s="12">
        <f t="shared" si="6"/>
        <v>52426</v>
      </c>
      <c r="I51" s="12">
        <f t="shared" si="7"/>
        <v>52458</v>
      </c>
      <c r="J51" s="12">
        <f t="shared" si="8"/>
        <v>52536</v>
      </c>
      <c r="K51" s="12">
        <f t="shared" si="9"/>
        <v>52546</v>
      </c>
      <c r="L51" s="12">
        <f t="shared" si="10"/>
        <v>52590</v>
      </c>
      <c r="M51" s="12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s="14" customFormat="1" ht="12.75">
      <c r="A52" s="15">
        <f t="shared" si="11"/>
        <v>2044</v>
      </c>
      <c r="B52" s="19">
        <f t="shared" si="0"/>
        <v>52597</v>
      </c>
      <c r="C52" s="19">
        <f t="shared" si="1"/>
        <v>52705</v>
      </c>
      <c r="D52" s="19">
        <f t="shared" si="2"/>
        <v>52718</v>
      </c>
      <c r="E52" s="19">
        <f t="shared" si="3"/>
        <v>52725</v>
      </c>
      <c r="F52" s="19">
        <f t="shared" si="4"/>
        <v>52743</v>
      </c>
      <c r="G52" s="12">
        <f t="shared" si="5"/>
        <v>52754</v>
      </c>
      <c r="H52" s="12">
        <f t="shared" si="6"/>
        <v>52792</v>
      </c>
      <c r="I52" s="12">
        <f t="shared" si="7"/>
        <v>52824</v>
      </c>
      <c r="J52" s="12">
        <f t="shared" si="8"/>
        <v>52902</v>
      </c>
      <c r="K52" s="12">
        <f t="shared" si="9"/>
        <v>52912</v>
      </c>
      <c r="L52" s="12">
        <f t="shared" si="10"/>
        <v>52956</v>
      </c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s="14" customFormat="1" ht="12.75">
      <c r="A53" s="15">
        <f t="shared" si="11"/>
        <v>2045</v>
      </c>
      <c r="B53" s="19">
        <f t="shared" si="0"/>
        <v>52963</v>
      </c>
      <c r="C53" s="19">
        <f t="shared" si="1"/>
        <v>53062</v>
      </c>
      <c r="D53" s="19">
        <f t="shared" si="2"/>
        <v>53083</v>
      </c>
      <c r="E53" s="19">
        <f t="shared" si="3"/>
        <v>53090</v>
      </c>
      <c r="F53" s="19">
        <f t="shared" si="4"/>
        <v>53100</v>
      </c>
      <c r="G53" s="12">
        <f t="shared" si="5"/>
        <v>53111</v>
      </c>
      <c r="H53" s="12">
        <f t="shared" si="6"/>
        <v>53157</v>
      </c>
      <c r="I53" s="12">
        <f t="shared" si="7"/>
        <v>53189</v>
      </c>
      <c r="J53" s="12">
        <f t="shared" si="8"/>
        <v>53267</v>
      </c>
      <c r="K53" s="12">
        <f t="shared" si="9"/>
        <v>53277</v>
      </c>
      <c r="L53" s="12">
        <f t="shared" si="10"/>
        <v>53321</v>
      </c>
      <c r="M53" s="12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s="14" customFormat="1" ht="12.75">
      <c r="A54" s="15">
        <f t="shared" si="11"/>
        <v>2046</v>
      </c>
      <c r="B54" s="19">
        <f t="shared" si="0"/>
        <v>53328</v>
      </c>
      <c r="C54" s="19">
        <f t="shared" si="1"/>
        <v>53412</v>
      </c>
      <c r="D54" s="19">
        <f t="shared" si="2"/>
        <v>53448</v>
      </c>
      <c r="E54" s="19">
        <f t="shared" si="3"/>
        <v>53455</v>
      </c>
      <c r="F54" s="19">
        <f t="shared" si="4"/>
        <v>53450</v>
      </c>
      <c r="G54" s="12">
        <f t="shared" si="5"/>
        <v>53461</v>
      </c>
      <c r="H54" s="12">
        <f t="shared" si="6"/>
        <v>53522</v>
      </c>
      <c r="I54" s="12">
        <f t="shared" si="7"/>
        <v>53554</v>
      </c>
      <c r="J54" s="12">
        <f t="shared" si="8"/>
        <v>53632</v>
      </c>
      <c r="K54" s="12">
        <f t="shared" si="9"/>
        <v>53642</v>
      </c>
      <c r="L54" s="12">
        <f t="shared" si="10"/>
        <v>53686</v>
      </c>
      <c r="M54" s="12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s="14" customFormat="1" ht="12.75">
      <c r="A55" s="15">
        <f t="shared" si="11"/>
        <v>2047</v>
      </c>
      <c r="B55" s="19">
        <f t="shared" si="0"/>
        <v>53693</v>
      </c>
      <c r="C55" s="19">
        <f t="shared" si="1"/>
        <v>53797</v>
      </c>
      <c r="D55" s="19">
        <f t="shared" si="2"/>
        <v>53813</v>
      </c>
      <c r="E55" s="19">
        <f t="shared" si="3"/>
        <v>53820</v>
      </c>
      <c r="F55" s="19">
        <f t="shared" si="4"/>
        <v>53835</v>
      </c>
      <c r="G55" s="12">
        <f t="shared" si="5"/>
        <v>53846</v>
      </c>
      <c r="H55" s="12">
        <f t="shared" si="6"/>
        <v>53887</v>
      </c>
      <c r="I55" s="12">
        <f t="shared" si="7"/>
        <v>53919</v>
      </c>
      <c r="J55" s="12">
        <f t="shared" si="8"/>
        <v>53997</v>
      </c>
      <c r="K55" s="12">
        <f t="shared" si="9"/>
        <v>54007</v>
      </c>
      <c r="L55" s="12">
        <f t="shared" si="10"/>
        <v>54051</v>
      </c>
      <c r="M55" s="12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s="14" customFormat="1" ht="12.75">
      <c r="A56" s="15">
        <f t="shared" si="11"/>
        <v>2048</v>
      </c>
      <c r="B56" s="19">
        <f t="shared" si="0"/>
        <v>54058</v>
      </c>
      <c r="C56" s="19">
        <f t="shared" si="1"/>
        <v>54154</v>
      </c>
      <c r="D56" s="19">
        <f t="shared" si="2"/>
        <v>54179</v>
      </c>
      <c r="E56" s="19">
        <f t="shared" si="3"/>
        <v>54186</v>
      </c>
      <c r="F56" s="19">
        <f t="shared" si="4"/>
        <v>54192</v>
      </c>
      <c r="G56" s="12">
        <f t="shared" si="5"/>
        <v>54203</v>
      </c>
      <c r="H56" s="12">
        <f t="shared" si="6"/>
        <v>54253</v>
      </c>
      <c r="I56" s="12">
        <f t="shared" si="7"/>
        <v>54285</v>
      </c>
      <c r="J56" s="12">
        <f t="shared" si="8"/>
        <v>54363</v>
      </c>
      <c r="K56" s="12">
        <f t="shared" si="9"/>
        <v>54373</v>
      </c>
      <c r="L56" s="12">
        <f t="shared" si="10"/>
        <v>54417</v>
      </c>
      <c r="M56" s="12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s="14" customFormat="1" ht="12.75">
      <c r="A57" s="15">
        <f t="shared" si="11"/>
        <v>2049</v>
      </c>
      <c r="B57" s="19">
        <f t="shared" si="0"/>
        <v>54424</v>
      </c>
      <c r="C57" s="19">
        <f t="shared" si="1"/>
        <v>54532</v>
      </c>
      <c r="D57" s="19">
        <f t="shared" si="2"/>
        <v>54544</v>
      </c>
      <c r="E57" s="19">
        <f t="shared" si="3"/>
        <v>54551</v>
      </c>
      <c r="F57" s="19">
        <f t="shared" si="4"/>
        <v>54570</v>
      </c>
      <c r="G57" s="12">
        <f t="shared" si="5"/>
        <v>54581</v>
      </c>
      <c r="H57" s="12">
        <f t="shared" si="6"/>
        <v>54618</v>
      </c>
      <c r="I57" s="12">
        <f t="shared" si="7"/>
        <v>54650</v>
      </c>
      <c r="J57" s="12">
        <f t="shared" si="8"/>
        <v>54728</v>
      </c>
      <c r="K57" s="12">
        <f t="shared" si="9"/>
        <v>54738</v>
      </c>
      <c r="L57" s="12">
        <f t="shared" si="10"/>
        <v>54782</v>
      </c>
      <c r="M57" s="12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s="14" customFormat="1" ht="12.75">
      <c r="A58" s="15">
        <f t="shared" si="11"/>
        <v>2050</v>
      </c>
      <c r="B58" s="19">
        <f t="shared" si="0"/>
        <v>54789</v>
      </c>
      <c r="C58" s="19">
        <f t="shared" si="1"/>
        <v>54889</v>
      </c>
      <c r="D58" s="19">
        <f t="shared" si="2"/>
        <v>54909</v>
      </c>
      <c r="E58" s="19">
        <f t="shared" si="3"/>
        <v>54916</v>
      </c>
      <c r="F58" s="19">
        <f t="shared" si="4"/>
        <v>54927</v>
      </c>
      <c r="G58" s="12">
        <f t="shared" si="5"/>
        <v>54938</v>
      </c>
      <c r="H58" s="12">
        <f t="shared" si="6"/>
        <v>54983</v>
      </c>
      <c r="I58" s="12">
        <f t="shared" si="7"/>
        <v>55015</v>
      </c>
      <c r="J58" s="12">
        <f t="shared" si="8"/>
        <v>55093</v>
      </c>
      <c r="K58" s="12">
        <f t="shared" si="9"/>
        <v>55103</v>
      </c>
      <c r="L58" s="12">
        <f t="shared" si="10"/>
        <v>55147</v>
      </c>
      <c r="M58" s="12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s="14" customFormat="1" ht="12.75">
      <c r="A59" s="15">
        <f t="shared" si="11"/>
        <v>2051</v>
      </c>
      <c r="B59" s="19">
        <f t="shared" si="0"/>
        <v>55154</v>
      </c>
      <c r="C59" s="19">
        <f t="shared" si="1"/>
        <v>55246</v>
      </c>
      <c r="D59" s="19">
        <f t="shared" si="2"/>
        <v>55274</v>
      </c>
      <c r="E59" s="19">
        <f t="shared" si="3"/>
        <v>55281</v>
      </c>
      <c r="F59" s="19">
        <f t="shared" si="4"/>
        <v>55284</v>
      </c>
      <c r="G59" s="12">
        <f t="shared" si="5"/>
        <v>55295</v>
      </c>
      <c r="H59" s="12">
        <f t="shared" si="6"/>
        <v>55348</v>
      </c>
      <c r="I59" s="12">
        <f t="shared" si="7"/>
        <v>55380</v>
      </c>
      <c r="J59" s="12">
        <f t="shared" si="8"/>
        <v>55458</v>
      </c>
      <c r="K59" s="12">
        <f t="shared" si="9"/>
        <v>55468</v>
      </c>
      <c r="L59" s="12">
        <f t="shared" si="10"/>
        <v>55512</v>
      </c>
      <c r="M59" s="12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s="14" customFormat="1" ht="12.75">
      <c r="A60" s="15">
        <f t="shared" si="11"/>
        <v>2052</v>
      </c>
      <c r="B60" s="19">
        <f t="shared" si="0"/>
        <v>55519</v>
      </c>
      <c r="C60" s="19">
        <f t="shared" si="1"/>
        <v>55631</v>
      </c>
      <c r="D60" s="19">
        <f t="shared" si="2"/>
        <v>55640</v>
      </c>
      <c r="E60" s="19">
        <f t="shared" si="3"/>
        <v>55647</v>
      </c>
      <c r="F60" s="19">
        <f t="shared" si="4"/>
        <v>55669</v>
      </c>
      <c r="G60" s="12">
        <f t="shared" si="5"/>
        <v>55680</v>
      </c>
      <c r="H60" s="12">
        <f t="shared" si="6"/>
        <v>55714</v>
      </c>
      <c r="I60" s="12">
        <f t="shared" si="7"/>
        <v>55746</v>
      </c>
      <c r="J60" s="12">
        <f t="shared" si="8"/>
        <v>55824</v>
      </c>
      <c r="K60" s="12">
        <f t="shared" si="9"/>
        <v>55834</v>
      </c>
      <c r="L60" s="12">
        <f t="shared" si="10"/>
        <v>55878</v>
      </c>
      <c r="M60" s="12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s="14" customFormat="1" ht="12.75">
      <c r="A61" s="15">
        <f t="shared" si="11"/>
        <v>2053</v>
      </c>
      <c r="B61" s="19">
        <f t="shared" si="0"/>
        <v>55885</v>
      </c>
      <c r="C61" s="19">
        <f t="shared" si="1"/>
        <v>55981</v>
      </c>
      <c r="D61" s="19">
        <f t="shared" si="2"/>
        <v>56005</v>
      </c>
      <c r="E61" s="19">
        <f t="shared" si="3"/>
        <v>56012</v>
      </c>
      <c r="F61" s="19">
        <f t="shared" si="4"/>
        <v>56019</v>
      </c>
      <c r="G61" s="12">
        <f t="shared" si="5"/>
        <v>56030</v>
      </c>
      <c r="H61" s="12">
        <f t="shared" si="6"/>
        <v>56079</v>
      </c>
      <c r="I61" s="12">
        <f t="shared" si="7"/>
        <v>56111</v>
      </c>
      <c r="J61" s="12">
        <f t="shared" si="8"/>
        <v>56189</v>
      </c>
      <c r="K61" s="12">
        <f t="shared" si="9"/>
        <v>56199</v>
      </c>
      <c r="L61" s="12">
        <f t="shared" si="10"/>
        <v>56243</v>
      </c>
      <c r="M61" s="12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s="14" customFormat="1" ht="12.75">
      <c r="A62" s="15">
        <f t="shared" si="11"/>
        <v>2054</v>
      </c>
      <c r="B62" s="19">
        <f t="shared" si="0"/>
        <v>56250</v>
      </c>
      <c r="C62" s="19">
        <f t="shared" si="1"/>
        <v>56338</v>
      </c>
      <c r="D62" s="19">
        <f t="shared" si="2"/>
        <v>56370</v>
      </c>
      <c r="E62" s="19">
        <f t="shared" si="3"/>
        <v>56377</v>
      </c>
      <c r="F62" s="19">
        <f t="shared" si="4"/>
        <v>56376</v>
      </c>
      <c r="G62" s="12">
        <f t="shared" si="5"/>
        <v>56387</v>
      </c>
      <c r="H62" s="12">
        <f t="shared" si="6"/>
        <v>56444</v>
      </c>
      <c r="I62" s="12">
        <f t="shared" si="7"/>
        <v>56476</v>
      </c>
      <c r="J62" s="12">
        <f t="shared" si="8"/>
        <v>56554</v>
      </c>
      <c r="K62" s="12">
        <f t="shared" si="9"/>
        <v>56564</v>
      </c>
      <c r="L62" s="12">
        <f t="shared" si="10"/>
        <v>56608</v>
      </c>
      <c r="M62" s="12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s="14" customFormat="1" ht="12.75">
      <c r="A63" s="15">
        <f t="shared" si="11"/>
        <v>2055</v>
      </c>
      <c r="B63" s="19">
        <f t="shared" si="0"/>
        <v>56615</v>
      </c>
      <c r="C63" s="19">
        <f t="shared" si="1"/>
        <v>56723</v>
      </c>
      <c r="D63" s="19">
        <f t="shared" si="2"/>
        <v>56735</v>
      </c>
      <c r="E63" s="19">
        <f t="shared" si="3"/>
        <v>56742</v>
      </c>
      <c r="F63" s="19">
        <f t="shared" si="4"/>
        <v>56761</v>
      </c>
      <c r="G63" s="12">
        <f t="shared" si="5"/>
        <v>56772</v>
      </c>
      <c r="H63" s="12">
        <f t="shared" si="6"/>
        <v>56809</v>
      </c>
      <c r="I63" s="12">
        <f t="shared" si="7"/>
        <v>56841</v>
      </c>
      <c r="J63" s="12">
        <f t="shared" si="8"/>
        <v>56919</v>
      </c>
      <c r="K63" s="12">
        <f t="shared" si="9"/>
        <v>56929</v>
      </c>
      <c r="L63" s="12">
        <f t="shared" si="10"/>
        <v>56973</v>
      </c>
      <c r="M63" s="12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s="14" customFormat="1" ht="12.75">
      <c r="A64" s="15">
        <f t="shared" si="11"/>
        <v>2056</v>
      </c>
      <c r="B64" s="19">
        <f t="shared" si="0"/>
        <v>56980</v>
      </c>
      <c r="C64" s="19">
        <f t="shared" si="1"/>
        <v>57073</v>
      </c>
      <c r="D64" s="19">
        <f t="shared" si="2"/>
        <v>57101</v>
      </c>
      <c r="E64" s="19">
        <f t="shared" si="3"/>
        <v>57108</v>
      </c>
      <c r="F64" s="19">
        <f t="shared" si="4"/>
        <v>57111</v>
      </c>
      <c r="G64" s="12">
        <f t="shared" si="5"/>
        <v>57122</v>
      </c>
      <c r="H64" s="12">
        <f t="shared" si="6"/>
        <v>57175</v>
      </c>
      <c r="I64" s="12">
        <f t="shared" si="7"/>
        <v>57207</v>
      </c>
      <c r="J64" s="12">
        <f t="shared" si="8"/>
        <v>57285</v>
      </c>
      <c r="K64" s="12">
        <f t="shared" si="9"/>
        <v>57295</v>
      </c>
      <c r="L64" s="12">
        <f t="shared" si="10"/>
        <v>57339</v>
      </c>
      <c r="M64" s="12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s="14" customFormat="1" ht="12.75">
      <c r="A65" s="15">
        <f t="shared" si="11"/>
        <v>2057</v>
      </c>
      <c r="B65" s="19">
        <f t="shared" si="0"/>
        <v>57346</v>
      </c>
      <c r="C65" s="19">
        <f t="shared" si="1"/>
        <v>57458</v>
      </c>
      <c r="D65" s="19">
        <f t="shared" si="2"/>
        <v>57466</v>
      </c>
      <c r="E65" s="19">
        <f t="shared" si="3"/>
        <v>57473</v>
      </c>
      <c r="F65" s="19">
        <f t="shared" si="4"/>
        <v>57496</v>
      </c>
      <c r="G65" s="12">
        <f t="shared" si="5"/>
        <v>57507</v>
      </c>
      <c r="H65" s="12">
        <f t="shared" si="6"/>
        <v>57540</v>
      </c>
      <c r="I65" s="12">
        <f t="shared" si="7"/>
        <v>57572</v>
      </c>
      <c r="J65" s="12">
        <f t="shared" si="8"/>
        <v>57650</v>
      </c>
      <c r="K65" s="12">
        <f t="shared" si="9"/>
        <v>57660</v>
      </c>
      <c r="L65" s="12">
        <f t="shared" si="10"/>
        <v>57704</v>
      </c>
      <c r="M65" s="12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s="14" customFormat="1" ht="12.75">
      <c r="A66" s="15">
        <f t="shared" si="11"/>
        <v>2058</v>
      </c>
      <c r="B66" s="19">
        <f t="shared" si="0"/>
        <v>57711</v>
      </c>
      <c r="C66" s="19">
        <f t="shared" si="1"/>
        <v>57815</v>
      </c>
      <c r="D66" s="19">
        <f t="shared" si="2"/>
        <v>57831</v>
      </c>
      <c r="E66" s="19">
        <f t="shared" si="3"/>
        <v>57838</v>
      </c>
      <c r="F66" s="19">
        <f t="shared" si="4"/>
        <v>57853</v>
      </c>
      <c r="G66" s="12">
        <f t="shared" si="5"/>
        <v>57864</v>
      </c>
      <c r="H66" s="12">
        <f t="shared" si="6"/>
        <v>57905</v>
      </c>
      <c r="I66" s="12">
        <f t="shared" si="7"/>
        <v>57937</v>
      </c>
      <c r="J66" s="12">
        <f t="shared" si="8"/>
        <v>58015</v>
      </c>
      <c r="K66" s="12">
        <f t="shared" si="9"/>
        <v>58025</v>
      </c>
      <c r="L66" s="12">
        <f t="shared" si="10"/>
        <v>58069</v>
      </c>
      <c r="M66" s="12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s="14" customFormat="1" ht="12.75">
      <c r="A67" s="15">
        <f t="shared" si="11"/>
        <v>2059</v>
      </c>
      <c r="B67" s="19">
        <f aca="true" t="shared" si="12" ref="B67:B104">DATE(A67,1,1)</f>
        <v>58076</v>
      </c>
      <c r="C67" s="19">
        <f aca="true" t="shared" si="13" ref="C67:C87">paques(A67)+1</f>
        <v>58165</v>
      </c>
      <c r="D67" s="19">
        <f aca="true" t="shared" si="14" ref="D67:D87">DATE(A67,5,1)</f>
        <v>58196</v>
      </c>
      <c r="E67" s="19">
        <f aca="true" t="shared" si="15" ref="E67:E87">DATE(A67,5,8)</f>
        <v>58203</v>
      </c>
      <c r="F67" s="19">
        <f aca="true" t="shared" si="16" ref="F67:F87">C67+38</f>
        <v>58203</v>
      </c>
      <c r="G67" s="12">
        <f aca="true" t="shared" si="17" ref="G67:G87">C67+49</f>
        <v>58214</v>
      </c>
      <c r="H67" s="12">
        <f aca="true" t="shared" si="18" ref="H67:H104">DATE($A67,7,14)</f>
        <v>58270</v>
      </c>
      <c r="I67" s="12">
        <f aca="true" t="shared" si="19" ref="I67:I104">DATE($A67,8,15)</f>
        <v>58302</v>
      </c>
      <c r="J67" s="12">
        <f aca="true" t="shared" si="20" ref="J67:J104">DATE($A67,11,1)</f>
        <v>58380</v>
      </c>
      <c r="K67" s="12">
        <f aca="true" t="shared" si="21" ref="K67:K104">DATE($A67,11,11)</f>
        <v>58390</v>
      </c>
      <c r="L67" s="12">
        <f aca="true" t="shared" si="22" ref="L67:L104">DATE($A67,12,25)</f>
        <v>58434</v>
      </c>
      <c r="M67" s="12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s="14" customFormat="1" ht="12.75">
      <c r="A68" s="15">
        <f aca="true" t="shared" si="23" ref="A68:A81">A67+1</f>
        <v>2060</v>
      </c>
      <c r="B68" s="19">
        <f t="shared" si="12"/>
        <v>58441</v>
      </c>
      <c r="C68" s="19">
        <f t="shared" si="13"/>
        <v>58550</v>
      </c>
      <c r="D68" s="19">
        <f t="shared" si="14"/>
        <v>58562</v>
      </c>
      <c r="E68" s="19">
        <f t="shared" si="15"/>
        <v>58569</v>
      </c>
      <c r="F68" s="19">
        <f t="shared" si="16"/>
        <v>58588</v>
      </c>
      <c r="G68" s="12">
        <f t="shared" si="17"/>
        <v>58599</v>
      </c>
      <c r="H68" s="12">
        <f t="shared" si="18"/>
        <v>58636</v>
      </c>
      <c r="I68" s="12">
        <f t="shared" si="19"/>
        <v>58668</v>
      </c>
      <c r="J68" s="12">
        <f t="shared" si="20"/>
        <v>58746</v>
      </c>
      <c r="K68" s="12">
        <f t="shared" si="21"/>
        <v>58756</v>
      </c>
      <c r="L68" s="12">
        <f t="shared" si="22"/>
        <v>58800</v>
      </c>
      <c r="M68" s="12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s="14" customFormat="1" ht="12.75">
      <c r="A69" s="15">
        <f t="shared" si="23"/>
        <v>2061</v>
      </c>
      <c r="B69" s="19">
        <f t="shared" si="12"/>
        <v>58807</v>
      </c>
      <c r="C69" s="19">
        <f t="shared" si="13"/>
        <v>58907</v>
      </c>
      <c r="D69" s="19">
        <f t="shared" si="14"/>
        <v>58927</v>
      </c>
      <c r="E69" s="19">
        <f t="shared" si="15"/>
        <v>58934</v>
      </c>
      <c r="F69" s="19">
        <f t="shared" si="16"/>
        <v>58945</v>
      </c>
      <c r="G69" s="12">
        <f t="shared" si="17"/>
        <v>58956</v>
      </c>
      <c r="H69" s="12">
        <f t="shared" si="18"/>
        <v>59001</v>
      </c>
      <c r="I69" s="12">
        <f t="shared" si="19"/>
        <v>59033</v>
      </c>
      <c r="J69" s="12">
        <f t="shared" si="20"/>
        <v>59111</v>
      </c>
      <c r="K69" s="12">
        <f t="shared" si="21"/>
        <v>59121</v>
      </c>
      <c r="L69" s="12">
        <f t="shared" si="22"/>
        <v>59165</v>
      </c>
      <c r="M69" s="12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s="14" customFormat="1" ht="12.75">
      <c r="A70" s="15">
        <f t="shared" si="23"/>
        <v>2062</v>
      </c>
      <c r="B70" s="19">
        <f t="shared" si="12"/>
        <v>59172</v>
      </c>
      <c r="C70" s="19">
        <f t="shared" si="13"/>
        <v>59257</v>
      </c>
      <c r="D70" s="19">
        <f t="shared" si="14"/>
        <v>59292</v>
      </c>
      <c r="E70" s="19">
        <f t="shared" si="15"/>
        <v>59299</v>
      </c>
      <c r="F70" s="19">
        <f t="shared" si="16"/>
        <v>59295</v>
      </c>
      <c r="G70" s="12">
        <f t="shared" si="17"/>
        <v>59306</v>
      </c>
      <c r="H70" s="12">
        <f t="shared" si="18"/>
        <v>59366</v>
      </c>
      <c r="I70" s="12">
        <f t="shared" si="19"/>
        <v>59398</v>
      </c>
      <c r="J70" s="12">
        <f t="shared" si="20"/>
        <v>59476</v>
      </c>
      <c r="K70" s="12">
        <f t="shared" si="21"/>
        <v>59486</v>
      </c>
      <c r="L70" s="12">
        <f t="shared" si="22"/>
        <v>59530</v>
      </c>
      <c r="M70" s="12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s="14" customFormat="1" ht="12.75">
      <c r="A71" s="15">
        <f t="shared" si="23"/>
        <v>2063</v>
      </c>
      <c r="B71" s="19">
        <f t="shared" si="12"/>
        <v>59537</v>
      </c>
      <c r="C71" s="19">
        <f t="shared" si="13"/>
        <v>59642</v>
      </c>
      <c r="D71" s="19">
        <f t="shared" si="14"/>
        <v>59657</v>
      </c>
      <c r="E71" s="19">
        <f t="shared" si="15"/>
        <v>59664</v>
      </c>
      <c r="F71" s="19">
        <f t="shared" si="16"/>
        <v>59680</v>
      </c>
      <c r="G71" s="12">
        <f t="shared" si="17"/>
        <v>59691</v>
      </c>
      <c r="H71" s="12">
        <f t="shared" si="18"/>
        <v>59731</v>
      </c>
      <c r="I71" s="12">
        <f t="shared" si="19"/>
        <v>59763</v>
      </c>
      <c r="J71" s="12">
        <f t="shared" si="20"/>
        <v>59841</v>
      </c>
      <c r="K71" s="12">
        <f t="shared" si="21"/>
        <v>59851</v>
      </c>
      <c r="L71" s="12">
        <f t="shared" si="22"/>
        <v>59895</v>
      </c>
      <c r="M71" s="12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s="14" customFormat="1" ht="12.75">
      <c r="A72" s="15">
        <f t="shared" si="23"/>
        <v>2064</v>
      </c>
      <c r="B72" s="19">
        <f t="shared" si="12"/>
        <v>59902</v>
      </c>
      <c r="C72" s="19">
        <f t="shared" si="13"/>
        <v>59999</v>
      </c>
      <c r="D72" s="19">
        <f t="shared" si="14"/>
        <v>60023</v>
      </c>
      <c r="E72" s="19">
        <f t="shared" si="15"/>
        <v>60030</v>
      </c>
      <c r="F72" s="19">
        <f t="shared" si="16"/>
        <v>60037</v>
      </c>
      <c r="G72" s="12">
        <f t="shared" si="17"/>
        <v>60048</v>
      </c>
      <c r="H72" s="12">
        <f t="shared" si="18"/>
        <v>60097</v>
      </c>
      <c r="I72" s="12">
        <f t="shared" si="19"/>
        <v>60129</v>
      </c>
      <c r="J72" s="12">
        <f t="shared" si="20"/>
        <v>60207</v>
      </c>
      <c r="K72" s="12">
        <f t="shared" si="21"/>
        <v>60217</v>
      </c>
      <c r="L72" s="12">
        <f t="shared" si="22"/>
        <v>60261</v>
      </c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s="14" customFormat="1" ht="12.75">
      <c r="A73" s="15">
        <f t="shared" si="23"/>
        <v>2065</v>
      </c>
      <c r="B73" s="19">
        <f t="shared" si="12"/>
        <v>60268</v>
      </c>
      <c r="C73" s="19">
        <f t="shared" si="13"/>
        <v>60356</v>
      </c>
      <c r="D73" s="19">
        <f t="shared" si="14"/>
        <v>60388</v>
      </c>
      <c r="E73" s="19">
        <f t="shared" si="15"/>
        <v>60395</v>
      </c>
      <c r="F73" s="19">
        <f t="shared" si="16"/>
        <v>60394</v>
      </c>
      <c r="G73" s="12">
        <f t="shared" si="17"/>
        <v>60405</v>
      </c>
      <c r="H73" s="12">
        <f t="shared" si="18"/>
        <v>60462</v>
      </c>
      <c r="I73" s="12">
        <f t="shared" si="19"/>
        <v>60494</v>
      </c>
      <c r="J73" s="12">
        <f t="shared" si="20"/>
        <v>60572</v>
      </c>
      <c r="K73" s="12">
        <f t="shared" si="21"/>
        <v>60582</v>
      </c>
      <c r="L73" s="12">
        <f t="shared" si="22"/>
        <v>60626</v>
      </c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:35" s="14" customFormat="1" ht="12.75">
      <c r="A74" s="15">
        <f t="shared" si="23"/>
        <v>2066</v>
      </c>
      <c r="B74" s="19">
        <f t="shared" si="12"/>
        <v>60633</v>
      </c>
      <c r="C74" s="19">
        <f t="shared" si="13"/>
        <v>60734</v>
      </c>
      <c r="D74" s="19">
        <f t="shared" si="14"/>
        <v>60753</v>
      </c>
      <c r="E74" s="19">
        <f t="shared" si="15"/>
        <v>60760</v>
      </c>
      <c r="F74" s="19">
        <f t="shared" si="16"/>
        <v>60772</v>
      </c>
      <c r="G74" s="12">
        <f t="shared" si="17"/>
        <v>60783</v>
      </c>
      <c r="H74" s="12">
        <f t="shared" si="18"/>
        <v>60827</v>
      </c>
      <c r="I74" s="12">
        <f t="shared" si="19"/>
        <v>60859</v>
      </c>
      <c r="J74" s="12">
        <f t="shared" si="20"/>
        <v>60937</v>
      </c>
      <c r="K74" s="12">
        <f t="shared" si="21"/>
        <v>60947</v>
      </c>
      <c r="L74" s="12">
        <f t="shared" si="22"/>
        <v>60991</v>
      </c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 s="14" customFormat="1" ht="12.75">
      <c r="A75" s="15">
        <f t="shared" si="23"/>
        <v>2067</v>
      </c>
      <c r="B75" s="19">
        <f t="shared" si="12"/>
        <v>60998</v>
      </c>
      <c r="C75" s="19">
        <f t="shared" si="13"/>
        <v>61091</v>
      </c>
      <c r="D75" s="19">
        <f t="shared" si="14"/>
        <v>61118</v>
      </c>
      <c r="E75" s="19">
        <f t="shared" si="15"/>
        <v>61125</v>
      </c>
      <c r="F75" s="19">
        <f t="shared" si="16"/>
        <v>61129</v>
      </c>
      <c r="G75" s="12">
        <f t="shared" si="17"/>
        <v>61140</v>
      </c>
      <c r="H75" s="12">
        <f t="shared" si="18"/>
        <v>61192</v>
      </c>
      <c r="I75" s="12">
        <f t="shared" si="19"/>
        <v>61224</v>
      </c>
      <c r="J75" s="12">
        <f t="shared" si="20"/>
        <v>61302</v>
      </c>
      <c r="K75" s="12">
        <f t="shared" si="21"/>
        <v>61312</v>
      </c>
      <c r="L75" s="12">
        <f t="shared" si="22"/>
        <v>61356</v>
      </c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s="14" customFormat="1" ht="12.75">
      <c r="A76" s="15">
        <f t="shared" si="23"/>
        <v>2068</v>
      </c>
      <c r="B76" s="19">
        <f t="shared" si="12"/>
        <v>61363</v>
      </c>
      <c r="C76" s="19">
        <f t="shared" si="13"/>
        <v>61476</v>
      </c>
      <c r="D76" s="19">
        <f t="shared" si="14"/>
        <v>61484</v>
      </c>
      <c r="E76" s="19">
        <f t="shared" si="15"/>
        <v>61491</v>
      </c>
      <c r="F76" s="19">
        <f t="shared" si="16"/>
        <v>61514</v>
      </c>
      <c r="G76" s="12">
        <f t="shared" si="17"/>
        <v>61525</v>
      </c>
      <c r="H76" s="12">
        <f t="shared" si="18"/>
        <v>61558</v>
      </c>
      <c r="I76" s="12">
        <f t="shared" si="19"/>
        <v>61590</v>
      </c>
      <c r="J76" s="12">
        <f t="shared" si="20"/>
        <v>61668</v>
      </c>
      <c r="K76" s="12">
        <f t="shared" si="21"/>
        <v>61678</v>
      </c>
      <c r="L76" s="12">
        <f t="shared" si="22"/>
        <v>61722</v>
      </c>
      <c r="M76" s="12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 s="14" customFormat="1" ht="12.75">
      <c r="A77" s="15">
        <f t="shared" si="23"/>
        <v>2069</v>
      </c>
      <c r="B77" s="19">
        <f t="shared" si="12"/>
        <v>61729</v>
      </c>
      <c r="C77" s="19">
        <f t="shared" si="13"/>
        <v>61833</v>
      </c>
      <c r="D77" s="19">
        <f t="shared" si="14"/>
        <v>61849</v>
      </c>
      <c r="E77" s="19">
        <f t="shared" si="15"/>
        <v>61856</v>
      </c>
      <c r="F77" s="19">
        <f t="shared" si="16"/>
        <v>61871</v>
      </c>
      <c r="G77" s="12">
        <f t="shared" si="17"/>
        <v>61882</v>
      </c>
      <c r="H77" s="12">
        <f t="shared" si="18"/>
        <v>61923</v>
      </c>
      <c r="I77" s="12">
        <f t="shared" si="19"/>
        <v>61955</v>
      </c>
      <c r="J77" s="12">
        <f t="shared" si="20"/>
        <v>62033</v>
      </c>
      <c r="K77" s="12">
        <f t="shared" si="21"/>
        <v>62043</v>
      </c>
      <c r="L77" s="12">
        <f t="shared" si="22"/>
        <v>62087</v>
      </c>
      <c r="M77" s="12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 s="14" customFormat="1" ht="12.75">
      <c r="A78" s="15">
        <f t="shared" si="23"/>
        <v>2070</v>
      </c>
      <c r="B78" s="19">
        <f t="shared" si="12"/>
        <v>62094</v>
      </c>
      <c r="C78" s="19">
        <f t="shared" si="13"/>
        <v>62183</v>
      </c>
      <c r="D78" s="19">
        <f t="shared" si="14"/>
        <v>62214</v>
      </c>
      <c r="E78" s="19">
        <f t="shared" si="15"/>
        <v>62221</v>
      </c>
      <c r="F78" s="19">
        <f t="shared" si="16"/>
        <v>62221</v>
      </c>
      <c r="G78" s="12">
        <f t="shared" si="17"/>
        <v>62232</v>
      </c>
      <c r="H78" s="12">
        <f t="shared" si="18"/>
        <v>62288</v>
      </c>
      <c r="I78" s="12">
        <f t="shared" si="19"/>
        <v>62320</v>
      </c>
      <c r="J78" s="12">
        <f t="shared" si="20"/>
        <v>62398</v>
      </c>
      <c r="K78" s="12">
        <f t="shared" si="21"/>
        <v>62408</v>
      </c>
      <c r="L78" s="12">
        <f t="shared" si="22"/>
        <v>62452</v>
      </c>
      <c r="M78" s="12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 s="14" customFormat="1" ht="12.75">
      <c r="A79" s="15">
        <f t="shared" si="23"/>
        <v>2071</v>
      </c>
      <c r="B79" s="19">
        <f t="shared" si="12"/>
        <v>62459</v>
      </c>
      <c r="C79" s="19">
        <f t="shared" si="13"/>
        <v>62568</v>
      </c>
      <c r="D79" s="19">
        <f t="shared" si="14"/>
        <v>62579</v>
      </c>
      <c r="E79" s="19">
        <f t="shared" si="15"/>
        <v>62586</v>
      </c>
      <c r="F79" s="19">
        <f t="shared" si="16"/>
        <v>62606</v>
      </c>
      <c r="G79" s="12">
        <f t="shared" si="17"/>
        <v>62617</v>
      </c>
      <c r="H79" s="12">
        <f t="shared" si="18"/>
        <v>62653</v>
      </c>
      <c r="I79" s="12">
        <f t="shared" si="19"/>
        <v>62685</v>
      </c>
      <c r="J79" s="12">
        <f t="shared" si="20"/>
        <v>62763</v>
      </c>
      <c r="K79" s="12">
        <f t="shared" si="21"/>
        <v>62773</v>
      </c>
      <c r="L79" s="12">
        <f t="shared" si="22"/>
        <v>62817</v>
      </c>
      <c r="M79" s="12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 s="14" customFormat="1" ht="12.75">
      <c r="A80" s="15">
        <f t="shared" si="23"/>
        <v>2072</v>
      </c>
      <c r="B80" s="19">
        <f t="shared" si="12"/>
        <v>62824</v>
      </c>
      <c r="C80" s="19">
        <f t="shared" si="13"/>
        <v>62925</v>
      </c>
      <c r="D80" s="19">
        <f t="shared" si="14"/>
        <v>62945</v>
      </c>
      <c r="E80" s="19">
        <f t="shared" si="15"/>
        <v>62952</v>
      </c>
      <c r="F80" s="19">
        <f t="shared" si="16"/>
        <v>62963</v>
      </c>
      <c r="G80" s="12">
        <f t="shared" si="17"/>
        <v>62974</v>
      </c>
      <c r="H80" s="12">
        <f t="shared" si="18"/>
        <v>63019</v>
      </c>
      <c r="I80" s="12">
        <f t="shared" si="19"/>
        <v>63051</v>
      </c>
      <c r="J80" s="12">
        <f t="shared" si="20"/>
        <v>63129</v>
      </c>
      <c r="K80" s="12">
        <f t="shared" si="21"/>
        <v>63139</v>
      </c>
      <c r="L80" s="12">
        <f t="shared" si="22"/>
        <v>63183</v>
      </c>
      <c r="M80" s="12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 s="14" customFormat="1" ht="12.75">
      <c r="A81" s="15">
        <f t="shared" si="23"/>
        <v>2073</v>
      </c>
      <c r="B81" s="19">
        <f t="shared" si="12"/>
        <v>63190</v>
      </c>
      <c r="C81" s="19">
        <f t="shared" si="13"/>
        <v>63275</v>
      </c>
      <c r="D81" s="19">
        <f t="shared" si="14"/>
        <v>63310</v>
      </c>
      <c r="E81" s="19">
        <f t="shared" si="15"/>
        <v>63317</v>
      </c>
      <c r="F81" s="19">
        <f t="shared" si="16"/>
        <v>63313</v>
      </c>
      <c r="G81" s="12">
        <f t="shared" si="17"/>
        <v>63324</v>
      </c>
      <c r="H81" s="12">
        <f t="shared" si="18"/>
        <v>63384</v>
      </c>
      <c r="I81" s="12">
        <f t="shared" si="19"/>
        <v>63416</v>
      </c>
      <c r="J81" s="12">
        <f t="shared" si="20"/>
        <v>63494</v>
      </c>
      <c r="K81" s="12">
        <f t="shared" si="21"/>
        <v>63504</v>
      </c>
      <c r="L81" s="12">
        <f t="shared" si="22"/>
        <v>63548</v>
      </c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 s="14" customFormat="1" ht="12.75">
      <c r="A82" s="15">
        <f aca="true" t="shared" si="24" ref="A82:A87">A81+1</f>
        <v>2074</v>
      </c>
      <c r="B82" s="19">
        <f t="shared" si="12"/>
        <v>63555</v>
      </c>
      <c r="C82" s="19">
        <f t="shared" si="13"/>
        <v>63660</v>
      </c>
      <c r="D82" s="19">
        <f t="shared" si="14"/>
        <v>63675</v>
      </c>
      <c r="E82" s="19">
        <f t="shared" si="15"/>
        <v>63682</v>
      </c>
      <c r="F82" s="19">
        <f t="shared" si="16"/>
        <v>63698</v>
      </c>
      <c r="G82" s="12">
        <f t="shared" si="17"/>
        <v>63709</v>
      </c>
      <c r="H82" s="12">
        <f t="shared" si="18"/>
        <v>63749</v>
      </c>
      <c r="I82" s="12">
        <f t="shared" si="19"/>
        <v>63781</v>
      </c>
      <c r="J82" s="12">
        <f t="shared" si="20"/>
        <v>63859</v>
      </c>
      <c r="K82" s="12">
        <f t="shared" si="21"/>
        <v>63869</v>
      </c>
      <c r="L82" s="12">
        <f t="shared" si="22"/>
        <v>63913</v>
      </c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s="14" customFormat="1" ht="12.75">
      <c r="A83" s="15">
        <f t="shared" si="24"/>
        <v>2075</v>
      </c>
      <c r="B83" s="19">
        <f t="shared" si="12"/>
        <v>63920</v>
      </c>
      <c r="C83" s="19">
        <f t="shared" si="13"/>
        <v>64017</v>
      </c>
      <c r="D83" s="19">
        <f t="shared" si="14"/>
        <v>64040</v>
      </c>
      <c r="E83" s="19">
        <f t="shared" si="15"/>
        <v>64047</v>
      </c>
      <c r="F83" s="19">
        <f t="shared" si="16"/>
        <v>64055</v>
      </c>
      <c r="G83" s="12">
        <f t="shared" si="17"/>
        <v>64066</v>
      </c>
      <c r="H83" s="12">
        <f t="shared" si="18"/>
        <v>64114</v>
      </c>
      <c r="I83" s="12">
        <f t="shared" si="19"/>
        <v>64146</v>
      </c>
      <c r="J83" s="12">
        <f t="shared" si="20"/>
        <v>64224</v>
      </c>
      <c r="K83" s="12">
        <f t="shared" si="21"/>
        <v>64234</v>
      </c>
      <c r="L83" s="12">
        <f t="shared" si="22"/>
        <v>64278</v>
      </c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s="14" customFormat="1" ht="12.75">
      <c r="A84" s="15">
        <f t="shared" si="24"/>
        <v>2076</v>
      </c>
      <c r="B84" s="19">
        <f t="shared" si="12"/>
        <v>64285</v>
      </c>
      <c r="C84" s="19">
        <f t="shared" si="13"/>
        <v>64395</v>
      </c>
      <c r="D84" s="19">
        <f t="shared" si="14"/>
        <v>64406</v>
      </c>
      <c r="E84" s="19">
        <f t="shared" si="15"/>
        <v>64413</v>
      </c>
      <c r="F84" s="19">
        <f t="shared" si="16"/>
        <v>64433</v>
      </c>
      <c r="G84" s="12">
        <f t="shared" si="17"/>
        <v>64444</v>
      </c>
      <c r="H84" s="12">
        <f t="shared" si="18"/>
        <v>64480</v>
      </c>
      <c r="I84" s="12">
        <f t="shared" si="19"/>
        <v>64512</v>
      </c>
      <c r="J84" s="12">
        <f t="shared" si="20"/>
        <v>64590</v>
      </c>
      <c r="K84" s="12">
        <f t="shared" si="21"/>
        <v>64600</v>
      </c>
      <c r="L84" s="12">
        <f t="shared" si="22"/>
        <v>64644</v>
      </c>
      <c r="M84" s="12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 s="14" customFormat="1" ht="12.75">
      <c r="A85" s="15">
        <f t="shared" si="24"/>
        <v>2077</v>
      </c>
      <c r="B85" s="19">
        <f t="shared" si="12"/>
        <v>64651</v>
      </c>
      <c r="C85" s="19">
        <f t="shared" si="13"/>
        <v>64752</v>
      </c>
      <c r="D85" s="19">
        <f t="shared" si="14"/>
        <v>64771</v>
      </c>
      <c r="E85" s="19">
        <f t="shared" si="15"/>
        <v>64778</v>
      </c>
      <c r="F85" s="19">
        <f t="shared" si="16"/>
        <v>64790</v>
      </c>
      <c r="G85" s="12">
        <f t="shared" si="17"/>
        <v>64801</v>
      </c>
      <c r="H85" s="12">
        <f t="shared" si="18"/>
        <v>64845</v>
      </c>
      <c r="I85" s="12">
        <f t="shared" si="19"/>
        <v>64877</v>
      </c>
      <c r="J85" s="12">
        <f t="shared" si="20"/>
        <v>64955</v>
      </c>
      <c r="K85" s="12">
        <f t="shared" si="21"/>
        <v>64965</v>
      </c>
      <c r="L85" s="12">
        <f t="shared" si="22"/>
        <v>65009</v>
      </c>
      <c r="M85" s="1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 s="14" customFormat="1" ht="12.75">
      <c r="A86" s="15">
        <f t="shared" si="24"/>
        <v>2078</v>
      </c>
      <c r="B86" s="19">
        <f t="shared" si="12"/>
        <v>65016</v>
      </c>
      <c r="C86" s="19">
        <f t="shared" si="13"/>
        <v>65109</v>
      </c>
      <c r="D86" s="19">
        <f t="shared" si="14"/>
        <v>65136</v>
      </c>
      <c r="E86" s="19">
        <f t="shared" si="15"/>
        <v>65143</v>
      </c>
      <c r="F86" s="19">
        <f t="shared" si="16"/>
        <v>65147</v>
      </c>
      <c r="G86" s="12">
        <f t="shared" si="17"/>
        <v>65158</v>
      </c>
      <c r="H86" s="12">
        <f t="shared" si="18"/>
        <v>65210</v>
      </c>
      <c r="I86" s="12">
        <f t="shared" si="19"/>
        <v>65242</v>
      </c>
      <c r="J86" s="12">
        <f t="shared" si="20"/>
        <v>65320</v>
      </c>
      <c r="K86" s="12">
        <f t="shared" si="21"/>
        <v>65330</v>
      </c>
      <c r="L86" s="12">
        <f t="shared" si="22"/>
        <v>65374</v>
      </c>
      <c r="M86" s="12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 s="14" customFormat="1" ht="12.75">
      <c r="A87" s="15">
        <f t="shared" si="24"/>
        <v>2079</v>
      </c>
      <c r="B87" s="19">
        <f t="shared" si="12"/>
        <v>65381</v>
      </c>
      <c r="C87" s="19">
        <f t="shared" si="13"/>
        <v>65494</v>
      </c>
      <c r="D87" s="19">
        <f t="shared" si="14"/>
        <v>65501</v>
      </c>
      <c r="E87" s="19">
        <f t="shared" si="15"/>
        <v>65508</v>
      </c>
      <c r="F87" s="19">
        <f t="shared" si="16"/>
        <v>65532</v>
      </c>
      <c r="G87" s="12">
        <f t="shared" si="17"/>
        <v>65543</v>
      </c>
      <c r="H87" s="12">
        <f t="shared" si="18"/>
        <v>65575</v>
      </c>
      <c r="I87" s="12">
        <f t="shared" si="19"/>
        <v>65607</v>
      </c>
      <c r="J87" s="12">
        <f t="shared" si="20"/>
        <v>65685</v>
      </c>
      <c r="K87" s="12">
        <f t="shared" si="21"/>
        <v>65695</v>
      </c>
      <c r="L87" s="12">
        <f t="shared" si="22"/>
        <v>65739</v>
      </c>
      <c r="M87" s="12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:35" s="14" customFormat="1" ht="12.75">
      <c r="A88" s="15">
        <f aca="true" t="shared" si="25" ref="A88:A97">A87+1</f>
        <v>2080</v>
      </c>
      <c r="B88" s="19">
        <f t="shared" si="12"/>
        <v>65746</v>
      </c>
      <c r="C88" s="19">
        <f aca="true" t="shared" si="26" ref="C88:C97">paques(A88)+1</f>
        <v>65844</v>
      </c>
      <c r="D88" s="19">
        <f aca="true" t="shared" si="27" ref="D88:D97">DATE(A88,5,1)</f>
        <v>65867</v>
      </c>
      <c r="E88" s="19">
        <f aca="true" t="shared" si="28" ref="E88:E97">DATE(A88,5,8)</f>
        <v>65874</v>
      </c>
      <c r="F88" s="19">
        <f aca="true" t="shared" si="29" ref="F88:F97">C88+38</f>
        <v>65882</v>
      </c>
      <c r="G88" s="12">
        <f aca="true" t="shared" si="30" ref="G88:G97">C88+49</f>
        <v>65893</v>
      </c>
      <c r="H88" s="12">
        <f t="shared" si="18"/>
        <v>65941</v>
      </c>
      <c r="I88" s="12">
        <f t="shared" si="19"/>
        <v>65973</v>
      </c>
      <c r="J88" s="12">
        <f t="shared" si="20"/>
        <v>66051</v>
      </c>
      <c r="K88" s="12">
        <f t="shared" si="21"/>
        <v>66061</v>
      </c>
      <c r="L88" s="12">
        <f t="shared" si="22"/>
        <v>66105</v>
      </c>
      <c r="M88" s="12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 s="14" customFormat="1" ht="12.75">
      <c r="A89" s="15">
        <f t="shared" si="25"/>
        <v>2081</v>
      </c>
      <c r="B89" s="19">
        <f t="shared" si="12"/>
        <v>66112</v>
      </c>
      <c r="C89" s="19">
        <f t="shared" si="26"/>
        <v>66201</v>
      </c>
      <c r="D89" s="19">
        <f t="shared" si="27"/>
        <v>66232</v>
      </c>
      <c r="E89" s="19">
        <f t="shared" si="28"/>
        <v>66239</v>
      </c>
      <c r="F89" s="19">
        <f t="shared" si="29"/>
        <v>66239</v>
      </c>
      <c r="G89" s="12">
        <f t="shared" si="30"/>
        <v>66250</v>
      </c>
      <c r="H89" s="12">
        <f t="shared" si="18"/>
        <v>66306</v>
      </c>
      <c r="I89" s="12">
        <f t="shared" si="19"/>
        <v>66338</v>
      </c>
      <c r="J89" s="12">
        <f t="shared" si="20"/>
        <v>66416</v>
      </c>
      <c r="K89" s="12">
        <f t="shared" si="21"/>
        <v>66426</v>
      </c>
      <c r="L89" s="12">
        <f t="shared" si="22"/>
        <v>66470</v>
      </c>
      <c r="M89" s="12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 s="14" customFormat="1" ht="12.75">
      <c r="A90" s="15">
        <f t="shared" si="25"/>
        <v>2082</v>
      </c>
      <c r="B90" s="19">
        <f t="shared" si="12"/>
        <v>66477</v>
      </c>
      <c r="C90" s="19">
        <f t="shared" si="26"/>
        <v>66586</v>
      </c>
      <c r="D90" s="19">
        <f t="shared" si="27"/>
        <v>66597</v>
      </c>
      <c r="E90" s="19">
        <f t="shared" si="28"/>
        <v>66604</v>
      </c>
      <c r="F90" s="19">
        <f t="shared" si="29"/>
        <v>66624</v>
      </c>
      <c r="G90" s="12">
        <f t="shared" si="30"/>
        <v>66635</v>
      </c>
      <c r="H90" s="12">
        <f t="shared" si="18"/>
        <v>66671</v>
      </c>
      <c r="I90" s="12">
        <f t="shared" si="19"/>
        <v>66703</v>
      </c>
      <c r="J90" s="12">
        <f t="shared" si="20"/>
        <v>66781</v>
      </c>
      <c r="K90" s="12">
        <f t="shared" si="21"/>
        <v>66791</v>
      </c>
      <c r="L90" s="12">
        <f t="shared" si="22"/>
        <v>66835</v>
      </c>
      <c r="M90" s="12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:35" s="14" customFormat="1" ht="12.75">
      <c r="A91" s="15">
        <f t="shared" si="25"/>
        <v>2083</v>
      </c>
      <c r="B91" s="19">
        <f t="shared" si="12"/>
        <v>66842</v>
      </c>
      <c r="C91" s="19">
        <f t="shared" si="26"/>
        <v>66936</v>
      </c>
      <c r="D91" s="19">
        <f t="shared" si="27"/>
        <v>66962</v>
      </c>
      <c r="E91" s="19">
        <f t="shared" si="28"/>
        <v>66969</v>
      </c>
      <c r="F91" s="19">
        <f t="shared" si="29"/>
        <v>66974</v>
      </c>
      <c r="G91" s="12">
        <f t="shared" si="30"/>
        <v>66985</v>
      </c>
      <c r="H91" s="12">
        <f t="shared" si="18"/>
        <v>67036</v>
      </c>
      <c r="I91" s="12">
        <f t="shared" si="19"/>
        <v>67068</v>
      </c>
      <c r="J91" s="12">
        <f t="shared" si="20"/>
        <v>67146</v>
      </c>
      <c r="K91" s="12">
        <f t="shared" si="21"/>
        <v>67156</v>
      </c>
      <c r="L91" s="12">
        <f t="shared" si="22"/>
        <v>67200</v>
      </c>
      <c r="M91" s="12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 s="14" customFormat="1" ht="12.75">
      <c r="A92" s="15">
        <f t="shared" si="25"/>
        <v>2084</v>
      </c>
      <c r="B92" s="19">
        <f t="shared" si="12"/>
        <v>67207</v>
      </c>
      <c r="C92" s="19">
        <f t="shared" si="26"/>
        <v>67293</v>
      </c>
      <c r="D92" s="19">
        <f t="shared" si="27"/>
        <v>67328</v>
      </c>
      <c r="E92" s="19">
        <f t="shared" si="28"/>
        <v>67335</v>
      </c>
      <c r="F92" s="19">
        <f t="shared" si="29"/>
        <v>67331</v>
      </c>
      <c r="G92" s="12">
        <f t="shared" si="30"/>
        <v>67342</v>
      </c>
      <c r="H92" s="12">
        <f t="shared" si="18"/>
        <v>67402</v>
      </c>
      <c r="I92" s="12">
        <f t="shared" si="19"/>
        <v>67434</v>
      </c>
      <c r="J92" s="12">
        <f t="shared" si="20"/>
        <v>67512</v>
      </c>
      <c r="K92" s="12">
        <f t="shared" si="21"/>
        <v>67522</v>
      </c>
      <c r="L92" s="12">
        <f t="shared" si="22"/>
        <v>67566</v>
      </c>
      <c r="M92" s="12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1:35" s="14" customFormat="1" ht="12.75">
      <c r="A93" s="15">
        <f t="shared" si="25"/>
        <v>2085</v>
      </c>
      <c r="B93" s="19">
        <f t="shared" si="12"/>
        <v>67573</v>
      </c>
      <c r="C93" s="19">
        <f t="shared" si="26"/>
        <v>67678</v>
      </c>
      <c r="D93" s="19">
        <f t="shared" si="27"/>
        <v>67693</v>
      </c>
      <c r="E93" s="19">
        <f t="shared" si="28"/>
        <v>67700</v>
      </c>
      <c r="F93" s="19">
        <f t="shared" si="29"/>
        <v>67716</v>
      </c>
      <c r="G93" s="12">
        <f t="shared" si="30"/>
        <v>67727</v>
      </c>
      <c r="H93" s="12">
        <f t="shared" si="18"/>
        <v>67767</v>
      </c>
      <c r="I93" s="12">
        <f t="shared" si="19"/>
        <v>67799</v>
      </c>
      <c r="J93" s="12">
        <f t="shared" si="20"/>
        <v>67877</v>
      </c>
      <c r="K93" s="12">
        <f t="shared" si="21"/>
        <v>67887</v>
      </c>
      <c r="L93" s="12">
        <f t="shared" si="22"/>
        <v>67931</v>
      </c>
      <c r="M93" s="12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1:35" s="14" customFormat="1" ht="12.75">
      <c r="A94" s="15">
        <f t="shared" si="25"/>
        <v>2086</v>
      </c>
      <c r="B94" s="19">
        <f t="shared" si="12"/>
        <v>67938</v>
      </c>
      <c r="C94" s="19">
        <f t="shared" si="26"/>
        <v>68028</v>
      </c>
      <c r="D94" s="19">
        <f t="shared" si="27"/>
        <v>68058</v>
      </c>
      <c r="E94" s="19">
        <f t="shared" si="28"/>
        <v>68065</v>
      </c>
      <c r="F94" s="19">
        <f t="shared" si="29"/>
        <v>68066</v>
      </c>
      <c r="G94" s="12">
        <f t="shared" si="30"/>
        <v>68077</v>
      </c>
      <c r="H94" s="12">
        <f t="shared" si="18"/>
        <v>68132</v>
      </c>
      <c r="I94" s="12">
        <f t="shared" si="19"/>
        <v>68164</v>
      </c>
      <c r="J94" s="12">
        <f t="shared" si="20"/>
        <v>68242</v>
      </c>
      <c r="K94" s="12">
        <f t="shared" si="21"/>
        <v>68252</v>
      </c>
      <c r="L94" s="12">
        <f t="shared" si="22"/>
        <v>68296</v>
      </c>
      <c r="M94" s="12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:35" s="14" customFormat="1" ht="12.75">
      <c r="A95" s="15">
        <f t="shared" si="25"/>
        <v>2087</v>
      </c>
      <c r="B95" s="19">
        <f t="shared" si="12"/>
        <v>68303</v>
      </c>
      <c r="C95" s="19">
        <f t="shared" si="26"/>
        <v>68413</v>
      </c>
      <c r="D95" s="19">
        <f t="shared" si="27"/>
        <v>68423</v>
      </c>
      <c r="E95" s="19">
        <f t="shared" si="28"/>
        <v>68430</v>
      </c>
      <c r="F95" s="19">
        <f t="shared" si="29"/>
        <v>68451</v>
      </c>
      <c r="G95" s="12">
        <f t="shared" si="30"/>
        <v>68462</v>
      </c>
      <c r="H95" s="12">
        <f t="shared" si="18"/>
        <v>68497</v>
      </c>
      <c r="I95" s="12">
        <f t="shared" si="19"/>
        <v>68529</v>
      </c>
      <c r="J95" s="12">
        <f t="shared" si="20"/>
        <v>68607</v>
      </c>
      <c r="K95" s="12">
        <f t="shared" si="21"/>
        <v>68617</v>
      </c>
      <c r="L95" s="12">
        <f t="shared" si="22"/>
        <v>68661</v>
      </c>
      <c r="M95" s="12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1:35" s="14" customFormat="1" ht="12.75">
      <c r="A96" s="15">
        <f t="shared" si="25"/>
        <v>2088</v>
      </c>
      <c r="B96" s="19">
        <f t="shared" si="12"/>
        <v>68668</v>
      </c>
      <c r="C96" s="19">
        <f t="shared" si="26"/>
        <v>68770</v>
      </c>
      <c r="D96" s="19">
        <f t="shared" si="27"/>
        <v>68789</v>
      </c>
      <c r="E96" s="19">
        <f t="shared" si="28"/>
        <v>68796</v>
      </c>
      <c r="F96" s="19">
        <f t="shared" si="29"/>
        <v>68808</v>
      </c>
      <c r="G96" s="12">
        <f t="shared" si="30"/>
        <v>68819</v>
      </c>
      <c r="H96" s="12">
        <f t="shared" si="18"/>
        <v>68863</v>
      </c>
      <c r="I96" s="12">
        <f t="shared" si="19"/>
        <v>68895</v>
      </c>
      <c r="J96" s="12">
        <f t="shared" si="20"/>
        <v>68973</v>
      </c>
      <c r="K96" s="12">
        <f t="shared" si="21"/>
        <v>68983</v>
      </c>
      <c r="L96" s="12">
        <f t="shared" si="22"/>
        <v>69027</v>
      </c>
      <c r="M96" s="12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1:35" s="14" customFormat="1" ht="12.75">
      <c r="A97" s="15">
        <f t="shared" si="25"/>
        <v>2089</v>
      </c>
      <c r="B97" s="19">
        <f t="shared" si="12"/>
        <v>69034</v>
      </c>
      <c r="C97" s="19">
        <f t="shared" si="26"/>
        <v>69127</v>
      </c>
      <c r="D97" s="19">
        <f t="shared" si="27"/>
        <v>69154</v>
      </c>
      <c r="E97" s="19">
        <f t="shared" si="28"/>
        <v>69161</v>
      </c>
      <c r="F97" s="19">
        <f t="shared" si="29"/>
        <v>69165</v>
      </c>
      <c r="G97" s="12">
        <f t="shared" si="30"/>
        <v>69176</v>
      </c>
      <c r="H97" s="12">
        <f t="shared" si="18"/>
        <v>69228</v>
      </c>
      <c r="I97" s="12">
        <f t="shared" si="19"/>
        <v>69260</v>
      </c>
      <c r="J97" s="12">
        <f t="shared" si="20"/>
        <v>69338</v>
      </c>
      <c r="K97" s="12">
        <f t="shared" si="21"/>
        <v>69348</v>
      </c>
      <c r="L97" s="12">
        <f t="shared" si="22"/>
        <v>69392</v>
      </c>
      <c r="M97" s="12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1:35" s="14" customFormat="1" ht="12.75">
      <c r="A98" s="15">
        <f aca="true" t="shared" si="31" ref="A98:A104">A97+1</f>
        <v>2090</v>
      </c>
      <c r="B98" s="19">
        <f t="shared" si="12"/>
        <v>69399</v>
      </c>
      <c r="C98" s="19">
        <f aca="true" t="shared" si="32" ref="C98:C104">paques(A98)+1</f>
        <v>69505</v>
      </c>
      <c r="D98" s="19">
        <f aca="true" t="shared" si="33" ref="D98:D104">DATE(A98,5,1)</f>
        <v>69519</v>
      </c>
      <c r="E98" s="19">
        <f aca="true" t="shared" si="34" ref="E98:E104">DATE(A98,5,8)</f>
        <v>69526</v>
      </c>
      <c r="F98" s="19">
        <f aca="true" t="shared" si="35" ref="F98:F104">C98+38</f>
        <v>69543</v>
      </c>
      <c r="G98" s="12">
        <f aca="true" t="shared" si="36" ref="G98:G104">C98+49</f>
        <v>69554</v>
      </c>
      <c r="H98" s="12">
        <f t="shared" si="18"/>
        <v>69593</v>
      </c>
      <c r="I98" s="12">
        <f t="shared" si="19"/>
        <v>69625</v>
      </c>
      <c r="J98" s="12">
        <f t="shared" si="20"/>
        <v>69703</v>
      </c>
      <c r="K98" s="12">
        <f t="shared" si="21"/>
        <v>69713</v>
      </c>
      <c r="L98" s="12">
        <f t="shared" si="22"/>
        <v>69757</v>
      </c>
      <c r="M98" s="12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1:35" s="14" customFormat="1" ht="12.75">
      <c r="A99" s="15">
        <f t="shared" si="31"/>
        <v>2091</v>
      </c>
      <c r="B99" s="19">
        <f t="shared" si="12"/>
        <v>69764</v>
      </c>
      <c r="C99" s="19">
        <f t="shared" si="32"/>
        <v>69862</v>
      </c>
      <c r="D99" s="19">
        <f t="shared" si="33"/>
        <v>69884</v>
      </c>
      <c r="E99" s="19">
        <f t="shared" si="34"/>
        <v>69891</v>
      </c>
      <c r="F99" s="19">
        <f t="shared" si="35"/>
        <v>69900</v>
      </c>
      <c r="G99" s="12">
        <f t="shared" si="36"/>
        <v>69911</v>
      </c>
      <c r="H99" s="12">
        <f t="shared" si="18"/>
        <v>69958</v>
      </c>
      <c r="I99" s="12">
        <f t="shared" si="19"/>
        <v>69990</v>
      </c>
      <c r="J99" s="12">
        <f t="shared" si="20"/>
        <v>70068</v>
      </c>
      <c r="K99" s="12">
        <f t="shared" si="21"/>
        <v>70078</v>
      </c>
      <c r="L99" s="12">
        <f t="shared" si="22"/>
        <v>70122</v>
      </c>
      <c r="M99" s="12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 s="14" customFormat="1" ht="12.75">
      <c r="A100" s="15">
        <f t="shared" si="31"/>
        <v>2092</v>
      </c>
      <c r="B100" s="19">
        <f t="shared" si="12"/>
        <v>70129</v>
      </c>
      <c r="C100" s="19">
        <f t="shared" si="32"/>
        <v>70219</v>
      </c>
      <c r="D100" s="19">
        <f t="shared" si="33"/>
        <v>70250</v>
      </c>
      <c r="E100" s="19">
        <f t="shared" si="34"/>
        <v>70257</v>
      </c>
      <c r="F100" s="19">
        <f t="shared" si="35"/>
        <v>70257</v>
      </c>
      <c r="G100" s="12">
        <f t="shared" si="36"/>
        <v>70268</v>
      </c>
      <c r="H100" s="12">
        <f t="shared" si="18"/>
        <v>70324</v>
      </c>
      <c r="I100" s="12">
        <f t="shared" si="19"/>
        <v>70356</v>
      </c>
      <c r="J100" s="12">
        <f t="shared" si="20"/>
        <v>70434</v>
      </c>
      <c r="K100" s="12">
        <f t="shared" si="21"/>
        <v>70444</v>
      </c>
      <c r="L100" s="12">
        <f t="shared" si="22"/>
        <v>70488</v>
      </c>
      <c r="M100" s="12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 s="14" customFormat="1" ht="12.75">
      <c r="A101" s="15">
        <f t="shared" si="31"/>
        <v>2093</v>
      </c>
      <c r="B101" s="19">
        <f t="shared" si="12"/>
        <v>70495</v>
      </c>
      <c r="C101" s="19">
        <f t="shared" si="32"/>
        <v>70597</v>
      </c>
      <c r="D101" s="19">
        <f t="shared" si="33"/>
        <v>70615</v>
      </c>
      <c r="E101" s="19">
        <f t="shared" si="34"/>
        <v>70622</v>
      </c>
      <c r="F101" s="19">
        <f t="shared" si="35"/>
        <v>70635</v>
      </c>
      <c r="G101" s="12">
        <f t="shared" si="36"/>
        <v>70646</v>
      </c>
      <c r="H101" s="12">
        <f t="shared" si="18"/>
        <v>70689</v>
      </c>
      <c r="I101" s="12">
        <f t="shared" si="19"/>
        <v>70721</v>
      </c>
      <c r="J101" s="12">
        <f t="shared" si="20"/>
        <v>70799</v>
      </c>
      <c r="K101" s="12">
        <f t="shared" si="21"/>
        <v>70809</v>
      </c>
      <c r="L101" s="12">
        <f t="shared" si="22"/>
        <v>70853</v>
      </c>
      <c r="M101" s="12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 s="14" customFormat="1" ht="12.75">
      <c r="A102" s="15">
        <f t="shared" si="31"/>
        <v>2094</v>
      </c>
      <c r="B102" s="19">
        <f t="shared" si="12"/>
        <v>70860</v>
      </c>
      <c r="C102" s="19">
        <f t="shared" si="32"/>
        <v>70954</v>
      </c>
      <c r="D102" s="19">
        <f t="shared" si="33"/>
        <v>70980</v>
      </c>
      <c r="E102" s="19">
        <f t="shared" si="34"/>
        <v>70987</v>
      </c>
      <c r="F102" s="19">
        <f t="shared" si="35"/>
        <v>70992</v>
      </c>
      <c r="G102" s="12">
        <f t="shared" si="36"/>
        <v>71003</v>
      </c>
      <c r="H102" s="12">
        <f t="shared" si="18"/>
        <v>71054</v>
      </c>
      <c r="I102" s="12">
        <f t="shared" si="19"/>
        <v>71086</v>
      </c>
      <c r="J102" s="12">
        <f t="shared" si="20"/>
        <v>71164</v>
      </c>
      <c r="K102" s="12">
        <f t="shared" si="21"/>
        <v>71174</v>
      </c>
      <c r="L102" s="12">
        <f t="shared" si="22"/>
        <v>71218</v>
      </c>
      <c r="M102" s="12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1:35" s="14" customFormat="1" ht="12.75">
      <c r="A103" s="15">
        <f t="shared" si="31"/>
        <v>2095</v>
      </c>
      <c r="B103" s="19">
        <f t="shared" si="12"/>
        <v>71225</v>
      </c>
      <c r="C103" s="19">
        <f t="shared" si="32"/>
        <v>71339</v>
      </c>
      <c r="D103" s="19">
        <f t="shared" si="33"/>
        <v>71345</v>
      </c>
      <c r="E103" s="19">
        <f t="shared" si="34"/>
        <v>71352</v>
      </c>
      <c r="F103" s="19">
        <f t="shared" si="35"/>
        <v>71377</v>
      </c>
      <c r="G103" s="12">
        <f t="shared" si="36"/>
        <v>71388</v>
      </c>
      <c r="H103" s="12">
        <f t="shared" si="18"/>
        <v>71419</v>
      </c>
      <c r="I103" s="12">
        <f t="shared" si="19"/>
        <v>71451</v>
      </c>
      <c r="J103" s="12">
        <f t="shared" si="20"/>
        <v>71529</v>
      </c>
      <c r="K103" s="12">
        <f t="shared" si="21"/>
        <v>71539</v>
      </c>
      <c r="L103" s="12">
        <f t="shared" si="22"/>
        <v>71583</v>
      </c>
      <c r="M103" s="12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 s="14" customFormat="1" ht="12.75">
      <c r="A104" s="15">
        <f t="shared" si="31"/>
        <v>2096</v>
      </c>
      <c r="B104" s="19">
        <f t="shared" si="12"/>
        <v>71590</v>
      </c>
      <c r="C104" s="19">
        <f t="shared" si="32"/>
        <v>71696</v>
      </c>
      <c r="D104" s="19">
        <f t="shared" si="33"/>
        <v>71711</v>
      </c>
      <c r="E104" s="19">
        <f t="shared" si="34"/>
        <v>71718</v>
      </c>
      <c r="F104" s="19">
        <f t="shared" si="35"/>
        <v>71734</v>
      </c>
      <c r="G104" s="12">
        <f t="shared" si="36"/>
        <v>71745</v>
      </c>
      <c r="H104" s="12">
        <f t="shared" si="18"/>
        <v>71785</v>
      </c>
      <c r="I104" s="12">
        <f t="shared" si="19"/>
        <v>71817</v>
      </c>
      <c r="J104" s="12">
        <f t="shared" si="20"/>
        <v>71895</v>
      </c>
      <c r="K104" s="12">
        <f t="shared" si="21"/>
        <v>71905</v>
      </c>
      <c r="L104" s="12">
        <f t="shared" si="22"/>
        <v>71949</v>
      </c>
      <c r="M104" s="12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</sheetData>
  <conditionalFormatting sqref="B2:E104 H2:L104">
    <cfRule type="expression" priority="1" dxfId="14" stopIfTrue="1">
      <formula>WEEKDAY(B2)=1</formula>
    </cfRule>
    <cfRule type="expression" priority="2" dxfId="8" stopIfTrue="1">
      <formula>WEEKDAY(B2)=7</formula>
    </cfRule>
    <cfRule type="expression" priority="3" dxfId="5" stopIfTrue="1">
      <formula>AND(WEEKDAY(B2)&gt;1,WEEKDAY(B2)&lt;7)</formula>
    </cfRule>
  </conditionalFormatting>
  <conditionalFormatting sqref="F2:G104">
    <cfRule type="expression" priority="4" dxfId="1" stopIfTrue="1">
      <formula>estférié(F2)=1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création personnelle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Jours fériés et heures-jours ouvrables</dc:title>
  <dc:subject>calculs heures ouvrables, jours ouvrables</dc:subject>
  <dc:creator>Jeau-Marc Stoeffler</dc:creator>
  <cp:keywords/>
  <dc:description>version ALIX 2007
calculs heures ouvrables, jours ouvrables entre deux "dates-heures"
VBA compatible Access et Excel</dc:description>
  <cp:lastModifiedBy>J-Marc Stoeffler</cp:lastModifiedBy>
  <cp:lastPrinted>1999-11-06T16:42:24Z</cp:lastPrinted>
  <dcterms:created xsi:type="dcterms:W3CDTF">1999-10-26T09:46:59Z</dcterms:created>
  <dcterms:modified xsi:type="dcterms:W3CDTF">2012-02-11T17:00:43Z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2145195963</vt:i4>
  </property>
  <property fmtid="{D5CDD505-2E9C-101B-9397-08002B2CF9AE}" pid="3" name="_NewReviewCycle">
    <vt:lpwstr/>
  </property>
  <property fmtid="{D5CDD505-2E9C-101B-9397-08002B2CF9AE}" pid="4" name="_EmailSubject">
    <vt:lpwstr>fichier et lien</vt:lpwstr>
  </property>
  <property fmtid="{D5CDD505-2E9C-101B-9397-08002B2CF9AE}" pid="5" name="_AuthorEmail">
    <vt:lpwstr>jeanmarc.stoeffler@orange-ftgroup.com</vt:lpwstr>
  </property>
  <property fmtid="{D5CDD505-2E9C-101B-9397-08002B2CF9AE}" pid="6" name="_AuthorEmailDisplayName">
    <vt:lpwstr>STOEFFLER Jeanmarc USEI IDF</vt:lpwstr>
  </property>
  <property fmtid="{D5CDD505-2E9C-101B-9397-08002B2CF9AE}" pid="7" name="_ReviewingToolsShownOnce">
    <vt:lpwstr/>
  </property>
</Properties>
</file>