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2660" windowHeight="7320" activeTab="0"/>
  </bookViews>
  <sheets>
    <sheet name="Chateau !!" sheetId="1" r:id="rId1"/>
    <sheet name="pyramide" sheetId="2" r:id="rId2"/>
  </sheets>
  <definedNames>
    <definedName name="CheminDeGarde">'Chateau !!'!$X$4</definedName>
    <definedName name="coeff">'Chateau !!'!$AM$4</definedName>
    <definedName name="coeff_mini">'Chateau !!'!$AM$3</definedName>
    <definedName name="créneau">'Chateau !!'!$W$3</definedName>
    <definedName name="mur">'Chateau !!'!$X$3</definedName>
    <definedName name="niveau1">'pyramide'!$B$2</definedName>
    <definedName name="niveau1.25">'pyramide'!$C$3</definedName>
    <definedName name="niveau1.5">'pyramide'!$D$4</definedName>
    <definedName name="niveau2">'pyramide'!$E$5</definedName>
    <definedName name="niveau2.5">'pyramide'!$F$6</definedName>
    <definedName name="niveau3">'pyramide'!$G$7</definedName>
    <definedName name="niveau4">'pyramide'!$H$8</definedName>
    <definedName name="niveau6">'pyramide'!$I$9</definedName>
  </definedNames>
  <calcPr fullCalcOnLoad="1"/>
</workbook>
</file>

<file path=xl/sharedStrings.xml><?xml version="1.0" encoding="utf-8"?>
<sst xmlns="http://schemas.openxmlformats.org/spreadsheetml/2006/main" count="3" uniqueCount="3">
  <si>
    <t xml:space="preserve"> </t>
  </si>
  <si>
    <t>version du 19/04/2006 à 23:51</t>
  </si>
  <si>
    <t>JeanMarc.Stoeffler@doublevez.com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</si>
</sst>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5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9.25"/>
      <name val="Arial"/>
      <family val="0"/>
    </font>
    <font>
      <sz val="5.25"/>
      <name val="Arial"/>
      <family val="0"/>
    </font>
    <font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shrinkToFit="1"/>
    </xf>
    <xf numFmtId="172" fontId="0" fillId="0" borderId="0" xfId="0" applyNumberFormat="1" applyAlignment="1">
      <alignment shrinkToFit="1"/>
    </xf>
    <xf numFmtId="172" fontId="0" fillId="2" borderId="0" xfId="0" applyNumberFormat="1" applyFill="1" applyAlignment="1">
      <alignment shrinkToFit="1"/>
    </xf>
    <xf numFmtId="172" fontId="0" fillId="3" borderId="0" xfId="0" applyNumberFormat="1" applyFill="1" applyAlignment="1">
      <alignment shrinkToFit="1"/>
    </xf>
    <xf numFmtId="172" fontId="0" fillId="4" borderId="0" xfId="0" applyNumberFormat="1" applyFill="1" applyAlignment="1">
      <alignment shrinkToFit="1"/>
    </xf>
    <xf numFmtId="172" fontId="0" fillId="5" borderId="0" xfId="0" applyNumberFormat="1" applyFill="1" applyAlignment="1">
      <alignment shrinkToFit="1"/>
    </xf>
    <xf numFmtId="172" fontId="0" fillId="6" borderId="0" xfId="0" applyNumberFormat="1" applyFill="1" applyAlignment="1">
      <alignment shrinkToFit="1"/>
    </xf>
    <xf numFmtId="172" fontId="0" fillId="7" borderId="0" xfId="0" applyNumberFormat="1" applyFill="1" applyAlignment="1">
      <alignment shrinkToFit="1"/>
    </xf>
    <xf numFmtId="172" fontId="5" fillId="8" borderId="0" xfId="0" applyNumberFormat="1" applyFont="1" applyFill="1" applyAlignment="1">
      <alignment shrinkToFit="1"/>
    </xf>
    <xf numFmtId="172" fontId="0" fillId="8" borderId="0" xfId="0" applyNumberFormat="1" applyFill="1" applyAlignment="1">
      <alignment shrinkToFit="1"/>
    </xf>
    <xf numFmtId="1" fontId="0" fillId="2" borderId="0" xfId="0" applyNumberFormat="1" applyFill="1" applyAlignment="1">
      <alignment shrinkToFit="1"/>
    </xf>
    <xf numFmtId="1" fontId="0" fillId="9" borderId="0" xfId="0" applyNumberFormat="1" applyFill="1" applyAlignment="1">
      <alignment shrinkToFit="1"/>
    </xf>
    <xf numFmtId="1" fontId="0" fillId="5" borderId="0" xfId="0" applyNumberFormat="1" applyFill="1" applyAlignment="1">
      <alignment shrinkToFit="1"/>
    </xf>
    <xf numFmtId="1" fontId="0" fillId="7" borderId="0" xfId="0" applyNumberFormat="1" applyFill="1" applyAlignment="1">
      <alignment shrinkToFit="1"/>
    </xf>
    <xf numFmtId="1" fontId="0" fillId="10" borderId="0" xfId="0" applyNumberFormat="1" applyFill="1" applyAlignment="1">
      <alignment shrinkToFit="1"/>
    </xf>
    <xf numFmtId="0" fontId="0" fillId="2" borderId="0" xfId="0" applyFill="1" applyAlignment="1">
      <alignment shrinkToFit="1"/>
    </xf>
    <xf numFmtId="0" fontId="11" fillId="0" borderId="0" xfId="0" applyFont="1" applyAlignment="1">
      <alignment shrinkToFit="1"/>
    </xf>
    <xf numFmtId="0" fontId="1" fillId="0" borderId="0" xfId="15" applyAlignment="1">
      <alignment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21.jpeg" /><Relationship Id="rId18" Type="http://schemas.openxmlformats.org/officeDocument/2006/relationships/image" Target="../media/image22.jpeg" /><Relationship Id="rId19" Type="http://schemas.openxmlformats.org/officeDocument/2006/relationships/image" Target="../media/image23.jpeg" /><Relationship Id="rId20" Type="http://schemas.openxmlformats.org/officeDocument/2006/relationships/image" Target="../media/image24.jpeg" /><Relationship Id="rId21" Type="http://schemas.openxmlformats.org/officeDocument/2006/relationships/image" Target="../media/image2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1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6875"/>
          <c:h val="0.95575"/>
        </c:manualLayout>
      </c:layout>
      <c:bar3DChart>
        <c:barDir val="col"/>
        <c:grouping val="standard"/>
        <c:varyColors val="0"/>
        <c:ser>
          <c:idx val="0"/>
          <c:order val="0"/>
          <c:spPr>
            <a:pattFill prst="horzBrick">
              <a:fgClr>
                <a:srgbClr val="80808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'Chateau !!'!$W$3:$W$21</c:f>
              <c:numCache>
                <c:ptCount val="19"/>
                <c:pt idx="0">
                  <c:v>64.05788790258669</c:v>
                </c:pt>
                <c:pt idx="1">
                  <c:v>54.057887902586685</c:v>
                </c:pt>
                <c:pt idx="2">
                  <c:v>64.05788790258669</c:v>
                </c:pt>
                <c:pt idx="3">
                  <c:v>54.057887902586685</c:v>
                </c:pt>
                <c:pt idx="4">
                  <c:v>64.05788790258669</c:v>
                </c:pt>
                <c:pt idx="5">
                  <c:v>54.057887902586685</c:v>
                </c:pt>
                <c:pt idx="6">
                  <c:v>64.05788790258669</c:v>
                </c:pt>
                <c:pt idx="7">
                  <c:v>54.057887902586685</c:v>
                </c:pt>
                <c:pt idx="8">
                  <c:v>64.05788790258669</c:v>
                </c:pt>
                <c:pt idx="9">
                  <c:v>54.057887902586685</c:v>
                </c:pt>
                <c:pt idx="10">
                  <c:v>64.05788790258669</c:v>
                </c:pt>
                <c:pt idx="11">
                  <c:v>54.057887902586685</c:v>
                </c:pt>
                <c:pt idx="12">
                  <c:v>64.05788790258669</c:v>
                </c:pt>
                <c:pt idx="13">
                  <c:v>54.057887902586685</c:v>
                </c:pt>
                <c:pt idx="14">
                  <c:v>64.05788790258669</c:v>
                </c:pt>
                <c:pt idx="15">
                  <c:v>54.057887902586685</c:v>
                </c:pt>
                <c:pt idx="16">
                  <c:v>64.05788790258669</c:v>
                </c:pt>
                <c:pt idx="17">
                  <c:v>54.057887902586685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1"/>
          <c:order val="1"/>
          <c:spPr>
            <a:pattFill prst="horzBrick">
              <a:fgClr>
                <a:srgbClr val="80808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'Chateau !!'!$X$3:$X$21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2">
                  <c:v>44.057887902586685</c:v>
                </c:pt>
                <c:pt idx="3">
                  <c:v>44.057887902586685</c:v>
                </c:pt>
                <c:pt idx="4">
                  <c:v>44.057887902586685</c:v>
                </c:pt>
                <c:pt idx="5">
                  <c:v>44.057887902586685</c:v>
                </c:pt>
                <c:pt idx="6">
                  <c:v>44.057887902586685</c:v>
                </c:pt>
                <c:pt idx="7">
                  <c:v>44.057887902586685</c:v>
                </c:pt>
                <c:pt idx="8">
                  <c:v>44.057887902586685</c:v>
                </c:pt>
                <c:pt idx="9">
                  <c:v>44.057887902586685</c:v>
                </c:pt>
                <c:pt idx="10">
                  <c:v>44.057887902586685</c:v>
                </c:pt>
                <c:pt idx="11">
                  <c:v>44.057887902586685</c:v>
                </c:pt>
                <c:pt idx="12">
                  <c:v>44.057887902586685</c:v>
                </c:pt>
                <c:pt idx="13">
                  <c:v>44.057887902586685</c:v>
                </c:pt>
                <c:pt idx="14">
                  <c:v>44.057887902586685</c:v>
                </c:pt>
                <c:pt idx="15">
                  <c:v>44.057887902586685</c:v>
                </c:pt>
                <c:pt idx="16">
                  <c:v>44.057887902586685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2"/>
          <c:order val="2"/>
          <c:spPr>
            <a:pattFill prst="horzBrick">
              <a:fgClr>
                <a:srgbClr val="80808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'Chateau !!'!$Y$3:$Y$21</c:f>
              <c:numCache>
                <c:ptCount val="19"/>
                <c:pt idx="0">
                  <c:v>64.05788790258669</c:v>
                </c:pt>
                <c:pt idx="1">
                  <c:v>44.057887902586685</c:v>
                </c:pt>
                <c:pt idx="17">
                  <c:v>44.057887902586685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3"/>
          <c:order val="3"/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horzBrick">
                <a:fgClr>
                  <a:srgbClr val="808080"/>
                </a:fgClr>
                <a:bgClr>
                  <a:srgbClr val="C0C0C0"/>
                </a:bgClr>
              </a:pattFill>
            </c:spPr>
          </c:dPt>
          <c:dPt>
            <c:idx val="1"/>
            <c:invertIfNegative val="0"/>
            <c:spPr>
              <a:pattFill prst="horzBrick">
                <a:fgClr>
                  <a:srgbClr val="808080"/>
                </a:fgClr>
                <a:bgClr>
                  <a:srgbClr val="C0C0C0"/>
                </a:bgClr>
              </a:pattFill>
            </c:spPr>
          </c:dPt>
          <c:dPt>
            <c:idx val="17"/>
            <c:invertIfNegative val="0"/>
            <c:spPr>
              <a:pattFill prst="horzBrick">
                <a:fgClr>
                  <a:srgbClr val="808080"/>
                </a:fgClr>
                <a:bgClr>
                  <a:srgbClr val="C0C0C0"/>
                </a:bgClr>
              </a:pattFill>
            </c:spPr>
          </c:dPt>
          <c:val>
            <c:numRef>
              <c:f>'Chateau !!'!$Z$3:$Z$21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4"/>
          <c:order val="4"/>
          <c:spPr>
            <a:pattFill prst="horzBrick">
              <a:fgClr>
                <a:srgbClr val="80808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7"/>
            <c:invertIfNegative val="0"/>
            <c:spPr>
              <a:blipFill>
                <a:blip r:embed="rId3"/>
                <a:srcRect/>
                <a:tile sx="100000" sy="100000" flip="none" algn="tl"/>
              </a:blipFill>
            </c:spPr>
          </c:dPt>
          <c:dPt>
            <c:idx val="11"/>
            <c:invertIfNegative val="0"/>
            <c:spPr>
              <a:blipFill>
                <a:blip r:embed="rId4"/>
                <a:srcRect/>
                <a:tile sx="100000" sy="100000" flip="none" algn="tl"/>
              </a:blipFill>
            </c:spPr>
          </c:dPt>
          <c:dPt>
            <c:idx val="12"/>
            <c:invertIfNegative val="0"/>
            <c:spPr>
              <a:blipFill>
                <a:blip r:embed="rId5"/>
                <a:srcRect/>
                <a:tile sx="100000" sy="100000" flip="none" algn="tl"/>
              </a:blipFill>
            </c:spPr>
          </c:dPt>
          <c:val>
            <c:numRef>
              <c:f>'Chateau !!'!$AA$3:$AA$21</c:f>
              <c:numCache>
                <c:ptCount val="19"/>
                <c:pt idx="0">
                  <c:v>64.05788790258669</c:v>
                </c:pt>
                <c:pt idx="1">
                  <c:v>44.057887902586685</c:v>
                </c:pt>
                <c:pt idx="2">
                  <c:v>4.4057887902586685</c:v>
                </c:pt>
                <c:pt idx="17">
                  <c:v>44.057887902586685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5"/>
          <c:order val="5"/>
          <c:spPr>
            <a:pattFill prst="horzBrick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6"/>
                <a:srcRect/>
                <a:tile sx="100000" sy="100000" flip="none" algn="tl"/>
              </a:blipFill>
            </c:spPr>
          </c:dPt>
          <c:dPt>
            <c:idx val="12"/>
            <c:invertIfNegative val="0"/>
            <c:spPr>
              <a:blipFill>
                <a:blip r:embed="rId7"/>
                <a:srcRect/>
                <a:tile sx="100000" sy="100000" flip="none" algn="tl"/>
              </a:blipFill>
            </c:spPr>
          </c:dPt>
          <c:val>
            <c:numRef>
              <c:f>'Chateau !!'!$AB$3:$AB$21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2">
                  <c:v>8.811577580517337</c:v>
                </c:pt>
                <c:pt idx="6">
                  <c:v>88.11577580517337</c:v>
                </c:pt>
                <c:pt idx="7">
                  <c:v>83.11577580517337</c:v>
                </c:pt>
                <c:pt idx="8">
                  <c:v>73.11577580517337</c:v>
                </c:pt>
                <c:pt idx="9">
                  <c:v>73.11577580517337</c:v>
                </c:pt>
                <c:pt idx="10">
                  <c:v>73.11577580517337</c:v>
                </c:pt>
                <c:pt idx="11">
                  <c:v>83.11577580517337</c:v>
                </c:pt>
                <c:pt idx="12">
                  <c:v>88.11577580517337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6"/>
          <c:order val="6"/>
          <c:spPr>
            <a:pattFill prst="horzBrick">
              <a:fgClr>
                <a:srgbClr val="80808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</c:spPr>
          </c:dPt>
          <c:dPt>
            <c:idx val="7"/>
            <c:invertIfNegative val="0"/>
            <c:spPr>
              <a:blipFill>
                <a:blip r:embed="rId9"/>
                <a:srcRect/>
                <a:tile sx="100000" sy="100000" flip="none" algn="tl"/>
              </a:blipFill>
            </c:spPr>
          </c:dPt>
          <c:dPt>
            <c:idx val="11"/>
            <c:invertIfNegative val="0"/>
            <c:spPr>
              <a:blipFill>
                <a:blip r:embed="rId10"/>
                <a:srcRect/>
                <a:tile sx="100000" sy="100000" flip="none" algn="tl"/>
              </a:blipFill>
            </c:spPr>
          </c:dPt>
          <c:dPt>
            <c:idx val="12"/>
            <c:invertIfNegative val="0"/>
            <c:spPr>
              <a:blipFill>
                <a:blip r:embed="rId11"/>
                <a:srcRect/>
                <a:tile sx="100000" sy="100000" flip="none" algn="tl"/>
              </a:blipFill>
            </c:spPr>
          </c:dPt>
          <c:val>
            <c:numRef>
              <c:f>'Chateau !!'!$AC$3:$AC$21</c:f>
              <c:numCache>
                <c:ptCount val="19"/>
                <c:pt idx="0">
                  <c:v>64.05788790258669</c:v>
                </c:pt>
                <c:pt idx="1">
                  <c:v>44.057887902586685</c:v>
                </c:pt>
                <c:pt idx="2">
                  <c:v>13.217366370776006</c:v>
                </c:pt>
                <c:pt idx="6">
                  <c:v>83.11577580517337</c:v>
                </c:pt>
                <c:pt idx="7">
                  <c:v>73.11577580517337</c:v>
                </c:pt>
                <c:pt idx="8">
                  <c:v>53.11577580517337</c:v>
                </c:pt>
                <c:pt idx="9">
                  <c:v>53.11577580517337</c:v>
                </c:pt>
                <c:pt idx="10">
                  <c:v>53.11577580517337</c:v>
                </c:pt>
                <c:pt idx="11">
                  <c:v>73.11577580517337</c:v>
                </c:pt>
                <c:pt idx="12">
                  <c:v>83.11577580517337</c:v>
                </c:pt>
                <c:pt idx="17">
                  <c:v>44.057887902586685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7"/>
          <c:order val="7"/>
          <c:spPr>
            <a:blipFill>
              <a:blip r:embed="rId1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horzBrick">
                <a:fgClr>
                  <a:srgbClr val="808080"/>
                </a:fgClr>
                <a:bgClr>
                  <a:srgbClr val="C0C0C0"/>
                </a:bgClr>
              </a:pattFill>
            </c:spPr>
          </c:dPt>
          <c:dPt>
            <c:idx val="1"/>
            <c:invertIfNegative val="0"/>
            <c:spPr>
              <a:pattFill prst="horzBrick">
                <a:fgClr>
                  <a:srgbClr val="808080"/>
                </a:fgClr>
                <a:bgClr>
                  <a:srgbClr val="C0C0C0"/>
                </a:bgClr>
              </a:pattFill>
            </c:spPr>
          </c:dPt>
          <c:dPt>
            <c:idx val="2"/>
            <c:invertIfNegative val="0"/>
            <c:spPr>
              <a:pattFill prst="horzBrick">
                <a:fgClr>
                  <a:srgbClr val="FFFFFF"/>
                </a:fgClr>
                <a:bgClr>
                  <a:srgbClr val="CC99FF"/>
                </a:bgClr>
              </a:pattFill>
            </c:spPr>
          </c:dPt>
          <c:dPt>
            <c:idx val="6"/>
            <c:invertIfNegative val="0"/>
            <c:spPr>
              <a:blipFill>
                <a:blip r:embed="rId13"/>
                <a:srcRect/>
                <a:tile sx="100000" sy="100000" flip="none" algn="tl"/>
              </a:blipFill>
            </c:spPr>
          </c:dPt>
          <c:dPt>
            <c:idx val="7"/>
            <c:invertIfNegative val="0"/>
            <c:spPr>
              <a:blipFill>
                <a:blip r:embed="rId14"/>
                <a:srcRect/>
                <a:tile sx="100000" sy="100000" flip="none" algn="tl"/>
              </a:blipFill>
            </c:spPr>
          </c:dPt>
          <c:dPt>
            <c:idx val="8"/>
            <c:invertIfNegative val="0"/>
            <c:spPr>
              <a:blipFill>
                <a:blip r:embed="rId15"/>
                <a:srcRect/>
                <a:tile sx="100000" sy="100000" flip="none" algn="tl"/>
              </a:blipFill>
            </c:spPr>
          </c:dPt>
          <c:dPt>
            <c:idx val="9"/>
            <c:invertIfNegative val="0"/>
            <c:spPr>
              <a:blipFill>
                <a:blip r:embed="rId16"/>
                <a:srcRect/>
                <a:tile sx="100000" sy="100000" flip="none" algn="tl"/>
              </a:blipFill>
            </c:spPr>
          </c:dPt>
          <c:dPt>
            <c:idx val="10"/>
            <c:invertIfNegative val="0"/>
            <c:spPr>
              <a:blipFill>
                <a:blip r:embed="rId17"/>
                <a:srcRect/>
                <a:tile sx="100000" sy="100000" flip="none" algn="tl"/>
              </a:blipFill>
            </c:spPr>
          </c:dPt>
          <c:dPt>
            <c:idx val="11"/>
            <c:invertIfNegative val="0"/>
            <c:spPr>
              <a:blipFill>
                <a:blip r:embed="rId18"/>
                <a:srcRect/>
                <a:tile sx="100000" sy="100000" flip="none" algn="tl"/>
              </a:blipFill>
            </c:spPr>
          </c:dPt>
          <c:dPt>
            <c:idx val="12"/>
            <c:invertIfNegative val="0"/>
            <c:spPr>
              <a:blipFill>
                <a:blip r:embed="rId19"/>
                <a:srcRect/>
                <a:tile sx="100000" sy="100000" flip="none" algn="tl"/>
              </a:blipFill>
            </c:spPr>
          </c:dPt>
          <c:dPt>
            <c:idx val="17"/>
            <c:invertIfNegative val="0"/>
            <c:spPr>
              <a:pattFill prst="horzBrick">
                <a:fgClr>
                  <a:srgbClr val="808080"/>
                </a:fgClr>
                <a:bgClr>
                  <a:srgbClr val="C0C0C0"/>
                </a:bgClr>
              </a:pattFill>
            </c:spPr>
          </c:dPt>
          <c:val>
            <c:numRef>
              <c:f>'Chateau !!'!$AD$3:$AD$21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2">
                  <c:v>17.623155161034674</c:v>
                </c:pt>
                <c:pt idx="6">
                  <c:v>73.11577580517337</c:v>
                </c:pt>
                <c:pt idx="7">
                  <c:v>53.11577580517337</c:v>
                </c:pt>
                <c:pt idx="8">
                  <c:v>53.11577580517337</c:v>
                </c:pt>
                <c:pt idx="9">
                  <c:v>53.11577580517337</c:v>
                </c:pt>
                <c:pt idx="10">
                  <c:v>53.11577580517337</c:v>
                </c:pt>
                <c:pt idx="11">
                  <c:v>53.11577580517337</c:v>
                </c:pt>
                <c:pt idx="12">
                  <c:v>73.11577580517337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8"/>
          <c:order val="8"/>
          <c:spPr>
            <a:pattFill prst="horzBrick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horzBrick">
                <a:fgClr>
                  <a:srgbClr val="FFFFFF"/>
                </a:fgClr>
                <a:bgClr>
                  <a:srgbClr val="CC99FF"/>
                </a:bgClr>
              </a:pattFill>
            </c:spPr>
          </c:dPt>
          <c:val>
            <c:numRef>
              <c:f>'Chateau !!'!$AE$3:$AE$21</c:f>
              <c:numCache>
                <c:ptCount val="19"/>
                <c:pt idx="0">
                  <c:v>64.05788790258669</c:v>
                </c:pt>
                <c:pt idx="1">
                  <c:v>44.057887902586685</c:v>
                </c:pt>
                <c:pt idx="2">
                  <c:v>22.028943951293343</c:v>
                </c:pt>
                <c:pt idx="6">
                  <c:v>83.11577580517337</c:v>
                </c:pt>
                <c:pt idx="7">
                  <c:v>73.11577580517337</c:v>
                </c:pt>
                <c:pt idx="8">
                  <c:v>53.11577580517337</c:v>
                </c:pt>
                <c:pt idx="9">
                  <c:v>53.11577580517337</c:v>
                </c:pt>
                <c:pt idx="10">
                  <c:v>53.11577580517337</c:v>
                </c:pt>
                <c:pt idx="11">
                  <c:v>73.11577580517337</c:v>
                </c:pt>
                <c:pt idx="12">
                  <c:v>83.11577580517337</c:v>
                </c:pt>
                <c:pt idx="17">
                  <c:v>44.057887902586685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9"/>
          <c:order val="9"/>
          <c:spPr>
            <a:pattFill prst="horzBrick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horzBrick">
                <a:fgClr>
                  <a:srgbClr val="FFFFFF"/>
                </a:fgClr>
                <a:bgClr>
                  <a:srgbClr val="CC99FF"/>
                </a:bgClr>
              </a:pattFill>
            </c:spPr>
          </c:dPt>
          <c:dPt>
            <c:idx val="6"/>
            <c:invertIfNegative val="0"/>
            <c:spPr>
              <a:blipFill>
                <a:blip r:embed="rId20"/>
                <a:srcRect/>
                <a:tile sx="100000" sy="100000" flip="none" algn="tl"/>
              </a:blipFill>
            </c:spPr>
          </c:dPt>
          <c:dPt>
            <c:idx val="12"/>
            <c:invertIfNegative val="0"/>
            <c:spPr>
              <a:blipFill>
                <a:blip r:embed="rId21"/>
                <a:srcRect/>
                <a:tile sx="100000" sy="100000" flip="none" algn="tl"/>
              </a:blipFill>
            </c:spPr>
          </c:dPt>
          <c:val>
            <c:numRef>
              <c:f>'Chateau !!'!$AF$3:$AF$21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2">
                  <c:v>26.43473274155201</c:v>
                </c:pt>
                <c:pt idx="6">
                  <c:v>88.11577580517337</c:v>
                </c:pt>
                <c:pt idx="7">
                  <c:v>83.11577580517337</c:v>
                </c:pt>
                <c:pt idx="8">
                  <c:v>73.11577580517337</c:v>
                </c:pt>
                <c:pt idx="9">
                  <c:v>73.11577580517337</c:v>
                </c:pt>
                <c:pt idx="10">
                  <c:v>73.11577580517337</c:v>
                </c:pt>
                <c:pt idx="11">
                  <c:v>83.11577580517337</c:v>
                </c:pt>
                <c:pt idx="12">
                  <c:v>88.11577580517337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10"/>
          <c:order val="10"/>
          <c:spPr>
            <a:pattFill prst="horzBrick">
              <a:fgClr>
                <a:srgbClr val="FFFF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horzBrick">
                <a:fgClr>
                  <a:srgbClr val="FFFFFF"/>
                </a:fgClr>
                <a:bgClr>
                  <a:srgbClr val="CC99FF"/>
                </a:bgClr>
              </a:pattFill>
            </c:spPr>
          </c:dPt>
          <c:val>
            <c:numRef>
              <c:f>'Chateau !!'!$AG$3:$AG$21</c:f>
              <c:numCache>
                <c:ptCount val="19"/>
                <c:pt idx="0">
                  <c:v>64.05788790258669</c:v>
                </c:pt>
                <c:pt idx="1">
                  <c:v>44.057887902586685</c:v>
                </c:pt>
                <c:pt idx="2">
                  <c:v>30.84052153181068</c:v>
                </c:pt>
                <c:pt idx="17">
                  <c:v>44.057887902586685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11"/>
          <c:order val="11"/>
          <c:spPr>
            <a:pattFill prst="horzBrick">
              <a:fgClr>
                <a:srgbClr val="FFFF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horzBrick">
                <a:fgClr>
                  <a:srgbClr val="FFFFFF"/>
                </a:fgClr>
                <a:bgClr>
                  <a:srgbClr val="CC99FF"/>
                </a:bgClr>
              </a:pattFill>
            </c:spPr>
          </c:dPt>
          <c:val>
            <c:numRef>
              <c:f>'Chateau !!'!$AH$3:$AH$21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2">
                  <c:v>35.24631032206935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12"/>
          <c:order val="12"/>
          <c:spPr>
            <a:pattFill prst="horzBrick">
              <a:fgClr>
                <a:srgbClr val="FFFF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horzBrick">
                <a:fgClr>
                  <a:srgbClr val="FFFFFF"/>
                </a:fgClr>
                <a:bgClr>
                  <a:srgbClr val="CC99FF"/>
                </a:bgClr>
              </a:pattFill>
            </c:spPr>
          </c:dPt>
          <c:val>
            <c:numRef>
              <c:f>'Chateau !!'!$AI$3:$AI$21</c:f>
              <c:numCache>
                <c:ptCount val="19"/>
                <c:pt idx="0">
                  <c:v>64.05788790258669</c:v>
                </c:pt>
                <c:pt idx="1">
                  <c:v>44.057887902586685</c:v>
                </c:pt>
                <c:pt idx="2">
                  <c:v>39.65209911232802</c:v>
                </c:pt>
                <c:pt idx="17">
                  <c:v>44.057887902586685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13"/>
          <c:order val="13"/>
          <c:spPr>
            <a:pattFill prst="horzBrick">
              <a:fgClr>
                <a:srgbClr val="FFFF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val>
            <c:numRef>
              <c:f>'Chateau !!'!$AJ$3:$AJ$21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2">
                  <c:v>44.057887902586685</c:v>
                </c:pt>
                <c:pt idx="3">
                  <c:v>44.057887902586685</c:v>
                </c:pt>
                <c:pt idx="4">
                  <c:v>44.057887902586685</c:v>
                </c:pt>
                <c:pt idx="5">
                  <c:v>44.057887902586685</c:v>
                </c:pt>
                <c:pt idx="6">
                  <c:v>44.057887902586685</c:v>
                </c:pt>
                <c:pt idx="7">
                  <c:v>44.057887902586685</c:v>
                </c:pt>
                <c:pt idx="8">
                  <c:v>44.057887902586685</c:v>
                </c:pt>
                <c:pt idx="9">
                  <c:v>44.057887902586685</c:v>
                </c:pt>
                <c:pt idx="10">
                  <c:v>44.057887902586685</c:v>
                </c:pt>
                <c:pt idx="11">
                  <c:v>44.057887902586685</c:v>
                </c:pt>
                <c:pt idx="12">
                  <c:v>44.057887902586685</c:v>
                </c:pt>
                <c:pt idx="13">
                  <c:v>44.057887902586685</c:v>
                </c:pt>
                <c:pt idx="14">
                  <c:v>44.057887902586685</c:v>
                </c:pt>
                <c:pt idx="15">
                  <c:v>44.057887902586685</c:v>
                </c:pt>
                <c:pt idx="16">
                  <c:v>44.057887902586685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14"/>
          <c:order val="14"/>
          <c:spPr>
            <a:pattFill prst="horzBrick">
              <a:fgClr>
                <a:srgbClr val="FFFF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val>
            <c:numRef>
              <c:f>'Chateau !!'!$AK$3:$AK$21</c:f>
              <c:numCache>
                <c:ptCount val="19"/>
                <c:pt idx="0">
                  <c:v>64.05788790258669</c:v>
                </c:pt>
                <c:pt idx="1">
                  <c:v>54.057887902586685</c:v>
                </c:pt>
                <c:pt idx="2">
                  <c:v>64.05788790258669</c:v>
                </c:pt>
                <c:pt idx="3">
                  <c:v>54.057887902586685</c:v>
                </c:pt>
                <c:pt idx="4">
                  <c:v>64.05788790258669</c:v>
                </c:pt>
                <c:pt idx="5">
                  <c:v>54.057887902586685</c:v>
                </c:pt>
                <c:pt idx="6">
                  <c:v>64.05788790258669</c:v>
                </c:pt>
                <c:pt idx="7">
                  <c:v>54.057887902586685</c:v>
                </c:pt>
                <c:pt idx="8">
                  <c:v>64.05788790258669</c:v>
                </c:pt>
                <c:pt idx="9">
                  <c:v>54.057887902586685</c:v>
                </c:pt>
                <c:pt idx="10">
                  <c:v>64.05788790258669</c:v>
                </c:pt>
                <c:pt idx="11">
                  <c:v>54.057887902586685</c:v>
                </c:pt>
                <c:pt idx="12">
                  <c:v>64.05788790258669</c:v>
                </c:pt>
                <c:pt idx="13">
                  <c:v>54.057887902586685</c:v>
                </c:pt>
                <c:pt idx="14">
                  <c:v>64.05788790258669</c:v>
                </c:pt>
                <c:pt idx="15">
                  <c:v>54.057887902586685</c:v>
                </c:pt>
                <c:pt idx="16">
                  <c:v>64.05788790258669</c:v>
                </c:pt>
                <c:pt idx="17">
                  <c:v>54.057887902586685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gapWidth val="0"/>
        <c:gapDepth val="0"/>
        <c:shape val="box"/>
        <c:axId val="30052471"/>
        <c:axId val="2036784"/>
        <c:axId val="18331057"/>
      </c:bar3DChart>
      <c:catAx>
        <c:axId val="30052471"/>
        <c:scaling>
          <c:orientation val="minMax"/>
        </c:scaling>
        <c:axPos val="b"/>
        <c:delete val="1"/>
        <c:majorTickMark val="out"/>
        <c:minorTickMark val="none"/>
        <c:tickLblPos val="low"/>
        <c:crossAx val="2036784"/>
        <c:crossesAt val="0"/>
        <c:auto val="1"/>
        <c:lblOffset val="100"/>
        <c:noMultiLvlLbl val="0"/>
      </c:catAx>
      <c:valAx>
        <c:axId val="2036784"/>
        <c:scaling>
          <c:orientation val="minMax"/>
          <c:min val="0"/>
        </c:scaling>
        <c:axPos val="l"/>
        <c:delete val="1"/>
        <c:majorTickMark val="none"/>
        <c:minorTickMark val="none"/>
        <c:tickLblPos val="none"/>
        <c:crossAx val="30052471"/>
        <c:crossesAt val="1"/>
        <c:crossBetween val="between"/>
        <c:dispUnits/>
        <c:majorUnit val="50"/>
        <c:minorUnit val="10"/>
      </c:valAx>
      <c:serAx>
        <c:axId val="18331057"/>
        <c:scaling>
          <c:orientation val="minMax"/>
        </c:scaling>
        <c:axPos val="b"/>
        <c:delete val="1"/>
        <c:majorTickMark val="out"/>
        <c:minorTickMark val="none"/>
        <c:tickLblPos val="low"/>
        <c:crossAx val="2036784"/>
        <c:crossesAt val="0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7925"/>
          <c:w val="0.999"/>
          <c:h val="0.92075"/>
        </c:manualLayout>
      </c:layout>
      <c:bar3DChart>
        <c:barDir val="col"/>
        <c:grouping val="standard"/>
        <c:varyColors val="0"/>
        <c:ser>
          <c:idx val="0"/>
          <c:order val="0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pyramide!$B$2:$P$2</c:f>
              <c:numCache>
                <c:ptCount val="15"/>
                <c:pt idx="0">
                  <c:v>59.22360104680857</c:v>
                </c:pt>
                <c:pt idx="1">
                  <c:v>59.22360104680857</c:v>
                </c:pt>
                <c:pt idx="2">
                  <c:v>59.22360104680857</c:v>
                </c:pt>
                <c:pt idx="3">
                  <c:v>59.22360104680857</c:v>
                </c:pt>
                <c:pt idx="4">
                  <c:v>59.22360104680857</c:v>
                </c:pt>
                <c:pt idx="5">
                  <c:v>59.22360104680857</c:v>
                </c:pt>
                <c:pt idx="6">
                  <c:v>59.22360104680857</c:v>
                </c:pt>
                <c:pt idx="7">
                  <c:v>59.22360104680857</c:v>
                </c:pt>
                <c:pt idx="8">
                  <c:v>59.22360104680857</c:v>
                </c:pt>
                <c:pt idx="9">
                  <c:v>59.22360104680857</c:v>
                </c:pt>
                <c:pt idx="10">
                  <c:v>59.22360104680857</c:v>
                </c:pt>
                <c:pt idx="11">
                  <c:v>59.22360104680857</c:v>
                </c:pt>
                <c:pt idx="12">
                  <c:v>59.22360104680857</c:v>
                </c:pt>
                <c:pt idx="13">
                  <c:v>59.22360104680857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"/>
          <c:order val="1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pyramide!$B$3:$P$3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66.83394672138463</c:v>
                </c:pt>
                <c:pt idx="3">
                  <c:v>66.83394672138463</c:v>
                </c:pt>
                <c:pt idx="4">
                  <c:v>66.83394672138463</c:v>
                </c:pt>
                <c:pt idx="5">
                  <c:v>66.83394672138463</c:v>
                </c:pt>
                <c:pt idx="6">
                  <c:v>66.83394672138463</c:v>
                </c:pt>
                <c:pt idx="7">
                  <c:v>66.83394672138463</c:v>
                </c:pt>
                <c:pt idx="8">
                  <c:v>66.83394672138463</c:v>
                </c:pt>
                <c:pt idx="9">
                  <c:v>66.83394672138463</c:v>
                </c:pt>
                <c:pt idx="10">
                  <c:v>66.83394672138463</c:v>
                </c:pt>
                <c:pt idx="11">
                  <c:v>66.83394672138463</c:v>
                </c:pt>
                <c:pt idx="12">
                  <c:v>66.83394672138463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2"/>
          <c:order val="2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pyramide!$B$4:$P$4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74.4442923959607</c:v>
                </c:pt>
                <c:pt idx="4">
                  <c:v>74.4442923959607</c:v>
                </c:pt>
                <c:pt idx="5">
                  <c:v>74.4442923959607</c:v>
                </c:pt>
                <c:pt idx="6">
                  <c:v>74.4442923959607</c:v>
                </c:pt>
                <c:pt idx="7">
                  <c:v>74.4442923959607</c:v>
                </c:pt>
                <c:pt idx="8">
                  <c:v>74.4442923959607</c:v>
                </c:pt>
                <c:pt idx="9">
                  <c:v>74.4442923959607</c:v>
                </c:pt>
                <c:pt idx="10">
                  <c:v>74.4442923959607</c:v>
                </c:pt>
                <c:pt idx="11">
                  <c:v>74.4442923959607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3"/>
          <c:order val="3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pyramide!$B$5:$P$5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89.66498374511282</c:v>
                </c:pt>
                <c:pt idx="5">
                  <c:v>89.66498374511282</c:v>
                </c:pt>
                <c:pt idx="6">
                  <c:v>89.66498374511282</c:v>
                </c:pt>
                <c:pt idx="7">
                  <c:v>89.66498374511282</c:v>
                </c:pt>
                <c:pt idx="8">
                  <c:v>89.66498374511282</c:v>
                </c:pt>
                <c:pt idx="9">
                  <c:v>89.66498374511282</c:v>
                </c:pt>
                <c:pt idx="10">
                  <c:v>89.66498374511282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4"/>
          <c:order val="4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pyramide!$B$6:$P$6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127.66225721055704</c:v>
                </c:pt>
                <c:pt idx="6">
                  <c:v>127.66225721055704</c:v>
                </c:pt>
                <c:pt idx="7">
                  <c:v>127.66225721055704</c:v>
                </c:pt>
                <c:pt idx="8">
                  <c:v>127.66225721055704</c:v>
                </c:pt>
                <c:pt idx="9">
                  <c:v>127.66225721055704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5"/>
          <c:order val="5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pyramide!$B$7:$P$7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165.65953067600128</c:v>
                </c:pt>
                <c:pt idx="7">
                  <c:v>165.65953067600128</c:v>
                </c:pt>
                <c:pt idx="8">
                  <c:v>165.65953067600128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6"/>
          <c:order val="6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pyramide!$B$8:$P$8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229.79286580971387</c:v>
                </c:pt>
                <c:pt idx="7">
                  <c:v>229.79286580971387</c:v>
                </c:pt>
                <c:pt idx="8">
                  <c:v>229.79286580971387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7"/>
          <c:order val="7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pyramide!$B$9:$P$9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229.79286580971387</c:v>
                </c:pt>
                <c:pt idx="7">
                  <c:v>277.0859102854406</c:v>
                </c:pt>
                <c:pt idx="8">
                  <c:v>229.79286580971387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8"/>
          <c:order val="8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pyramide!$B$10:$P$10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229.79286580971387</c:v>
                </c:pt>
                <c:pt idx="7">
                  <c:v>229.79286580971387</c:v>
                </c:pt>
                <c:pt idx="8">
                  <c:v>229.79286580971387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9"/>
          <c:order val="9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pyramide!$B$11:$P$11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165.65953067600128</c:v>
                </c:pt>
                <c:pt idx="7">
                  <c:v>165.65953067600128</c:v>
                </c:pt>
                <c:pt idx="8">
                  <c:v>165.65953067600128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0"/>
          <c:order val="10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pyramide!$B$12:$P$12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127.66225721055704</c:v>
                </c:pt>
                <c:pt idx="6">
                  <c:v>127.66225721055704</c:v>
                </c:pt>
                <c:pt idx="7">
                  <c:v>127.66225721055704</c:v>
                </c:pt>
                <c:pt idx="8">
                  <c:v>127.66225721055704</c:v>
                </c:pt>
                <c:pt idx="9">
                  <c:v>127.66225721055704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1"/>
          <c:order val="11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pyramide!$B$13:$P$13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89.66498374511282</c:v>
                </c:pt>
                <c:pt idx="5">
                  <c:v>89.66498374511282</c:v>
                </c:pt>
                <c:pt idx="6">
                  <c:v>89.66498374511282</c:v>
                </c:pt>
                <c:pt idx="7">
                  <c:v>89.66498374511282</c:v>
                </c:pt>
                <c:pt idx="8">
                  <c:v>89.66498374511282</c:v>
                </c:pt>
                <c:pt idx="9">
                  <c:v>89.66498374511282</c:v>
                </c:pt>
                <c:pt idx="10">
                  <c:v>89.66498374511282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2"/>
          <c:order val="12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pyramide!$B$14:$P$14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74.4442923959607</c:v>
                </c:pt>
                <c:pt idx="4">
                  <c:v>74.4442923959607</c:v>
                </c:pt>
                <c:pt idx="5">
                  <c:v>74.4442923959607</c:v>
                </c:pt>
                <c:pt idx="6">
                  <c:v>74.4442923959607</c:v>
                </c:pt>
                <c:pt idx="7">
                  <c:v>74.4442923959607</c:v>
                </c:pt>
                <c:pt idx="8">
                  <c:v>74.4442923959607</c:v>
                </c:pt>
                <c:pt idx="9">
                  <c:v>74.4442923959607</c:v>
                </c:pt>
                <c:pt idx="10">
                  <c:v>74.4442923959607</c:v>
                </c:pt>
                <c:pt idx="11">
                  <c:v>74.4442923959607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3"/>
          <c:order val="13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pyramide!$B$15:$P$15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66.83394672138463</c:v>
                </c:pt>
                <c:pt idx="3">
                  <c:v>66.83394672138463</c:v>
                </c:pt>
                <c:pt idx="4">
                  <c:v>66.83394672138463</c:v>
                </c:pt>
                <c:pt idx="5">
                  <c:v>66.83394672138463</c:v>
                </c:pt>
                <c:pt idx="6">
                  <c:v>66.83394672138463</c:v>
                </c:pt>
                <c:pt idx="7">
                  <c:v>66.83394672138463</c:v>
                </c:pt>
                <c:pt idx="8">
                  <c:v>66.83394672138463</c:v>
                </c:pt>
                <c:pt idx="9">
                  <c:v>66.83394672138463</c:v>
                </c:pt>
                <c:pt idx="10">
                  <c:v>66.83394672138463</c:v>
                </c:pt>
                <c:pt idx="11">
                  <c:v>66.83394672138463</c:v>
                </c:pt>
                <c:pt idx="12">
                  <c:v>66.83394672138463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4"/>
          <c:order val="14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pyramide!$B$16:$P$16</c:f>
              <c:numCache>
                <c:ptCount val="15"/>
                <c:pt idx="0">
                  <c:v>59.22360104680857</c:v>
                </c:pt>
                <c:pt idx="1">
                  <c:v>59.22360104680857</c:v>
                </c:pt>
                <c:pt idx="2">
                  <c:v>59.22360104680857</c:v>
                </c:pt>
                <c:pt idx="3">
                  <c:v>59.22360104680857</c:v>
                </c:pt>
                <c:pt idx="4">
                  <c:v>59.22360104680857</c:v>
                </c:pt>
                <c:pt idx="5">
                  <c:v>59.22360104680857</c:v>
                </c:pt>
                <c:pt idx="6">
                  <c:v>59.22360104680857</c:v>
                </c:pt>
                <c:pt idx="7">
                  <c:v>59.22360104680857</c:v>
                </c:pt>
                <c:pt idx="8">
                  <c:v>59.22360104680857</c:v>
                </c:pt>
                <c:pt idx="9">
                  <c:v>59.22360104680857</c:v>
                </c:pt>
                <c:pt idx="10">
                  <c:v>59.22360104680857</c:v>
                </c:pt>
                <c:pt idx="11">
                  <c:v>59.22360104680857</c:v>
                </c:pt>
                <c:pt idx="12">
                  <c:v>59.22360104680857</c:v>
                </c:pt>
                <c:pt idx="13">
                  <c:v>59.22360104680857</c:v>
                </c:pt>
                <c:pt idx="14">
                  <c:v>59.22360104680857</c:v>
                </c:pt>
              </c:numCache>
            </c:numRef>
          </c:val>
          <c:shape val="box"/>
        </c:ser>
        <c:gapWidth val="0"/>
        <c:gapDepth val="0"/>
        <c:shape val="box"/>
        <c:axId val="30761786"/>
        <c:axId val="8420619"/>
        <c:axId val="8676708"/>
      </c:bar3DChart>
      <c:catAx>
        <c:axId val="30761786"/>
        <c:scaling>
          <c:orientation val="minMax"/>
        </c:scaling>
        <c:axPos val="b"/>
        <c:delete val="1"/>
        <c:majorTickMark val="out"/>
        <c:minorTickMark val="none"/>
        <c:tickLblPos val="low"/>
        <c:crossAx val="8420619"/>
        <c:crosses val="autoZero"/>
        <c:auto val="1"/>
        <c:lblOffset val="100"/>
        <c:noMultiLvlLbl val="0"/>
      </c:catAx>
      <c:valAx>
        <c:axId val="8420619"/>
        <c:scaling>
          <c:orientation val="minMax"/>
        </c:scaling>
        <c:axPos val="l"/>
        <c:delete val="1"/>
        <c:majorTickMark val="out"/>
        <c:minorTickMark val="none"/>
        <c:tickLblPos val="nextTo"/>
        <c:crossAx val="30761786"/>
        <c:crossesAt val="1"/>
        <c:crossBetween val="between"/>
        <c:dispUnits/>
      </c:valAx>
      <c:serAx>
        <c:axId val="8676708"/>
        <c:scaling>
          <c:orientation val="minMax"/>
        </c:scaling>
        <c:axPos val="b"/>
        <c:delete val="1"/>
        <c:majorTickMark val="out"/>
        <c:minorTickMark val="none"/>
        <c:tickLblPos val="low"/>
        <c:crossAx val="842061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75"/>
          <c:y val="0.067"/>
          <c:w val="0.939"/>
          <c:h val="0.933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pyramide!$B$2:$P$2</c:f>
              <c:numCache>
                <c:ptCount val="15"/>
                <c:pt idx="0">
                  <c:v>59.22360104680857</c:v>
                </c:pt>
                <c:pt idx="1">
                  <c:v>59.22360104680857</c:v>
                </c:pt>
                <c:pt idx="2">
                  <c:v>59.22360104680857</c:v>
                </c:pt>
                <c:pt idx="3">
                  <c:v>59.22360104680857</c:v>
                </c:pt>
                <c:pt idx="4">
                  <c:v>59.22360104680857</c:v>
                </c:pt>
                <c:pt idx="5">
                  <c:v>59.22360104680857</c:v>
                </c:pt>
                <c:pt idx="6">
                  <c:v>59.22360104680857</c:v>
                </c:pt>
                <c:pt idx="7">
                  <c:v>59.22360104680857</c:v>
                </c:pt>
                <c:pt idx="8">
                  <c:v>59.22360104680857</c:v>
                </c:pt>
                <c:pt idx="9">
                  <c:v>59.22360104680857</c:v>
                </c:pt>
                <c:pt idx="10">
                  <c:v>59.22360104680857</c:v>
                </c:pt>
                <c:pt idx="11">
                  <c:v>59.22360104680857</c:v>
                </c:pt>
                <c:pt idx="12">
                  <c:v>59.22360104680857</c:v>
                </c:pt>
                <c:pt idx="13">
                  <c:v>59.22360104680857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pyramide!$B$3:$P$3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66.83394672138463</c:v>
                </c:pt>
                <c:pt idx="3">
                  <c:v>66.83394672138463</c:v>
                </c:pt>
                <c:pt idx="4">
                  <c:v>66.83394672138463</c:v>
                </c:pt>
                <c:pt idx="5">
                  <c:v>66.83394672138463</c:v>
                </c:pt>
                <c:pt idx="6">
                  <c:v>66.83394672138463</c:v>
                </c:pt>
                <c:pt idx="7">
                  <c:v>66.83394672138463</c:v>
                </c:pt>
                <c:pt idx="8">
                  <c:v>66.83394672138463</c:v>
                </c:pt>
                <c:pt idx="9">
                  <c:v>66.83394672138463</c:v>
                </c:pt>
                <c:pt idx="10">
                  <c:v>66.83394672138463</c:v>
                </c:pt>
                <c:pt idx="11">
                  <c:v>66.83394672138463</c:v>
                </c:pt>
                <c:pt idx="12">
                  <c:v>66.83394672138463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pyramide!$B$4:$P$4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74.4442923959607</c:v>
                </c:pt>
                <c:pt idx="4">
                  <c:v>74.4442923959607</c:v>
                </c:pt>
                <c:pt idx="5">
                  <c:v>74.4442923959607</c:v>
                </c:pt>
                <c:pt idx="6">
                  <c:v>74.4442923959607</c:v>
                </c:pt>
                <c:pt idx="7">
                  <c:v>74.4442923959607</c:v>
                </c:pt>
                <c:pt idx="8">
                  <c:v>74.4442923959607</c:v>
                </c:pt>
                <c:pt idx="9">
                  <c:v>74.4442923959607</c:v>
                </c:pt>
                <c:pt idx="10">
                  <c:v>74.4442923959607</c:v>
                </c:pt>
                <c:pt idx="11">
                  <c:v>74.4442923959607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pyramide!$B$5:$P$5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89.66498374511282</c:v>
                </c:pt>
                <c:pt idx="5">
                  <c:v>89.66498374511282</c:v>
                </c:pt>
                <c:pt idx="6">
                  <c:v>89.66498374511282</c:v>
                </c:pt>
                <c:pt idx="7">
                  <c:v>89.66498374511282</c:v>
                </c:pt>
                <c:pt idx="8">
                  <c:v>89.66498374511282</c:v>
                </c:pt>
                <c:pt idx="9">
                  <c:v>89.66498374511282</c:v>
                </c:pt>
                <c:pt idx="10">
                  <c:v>89.66498374511282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pyramide!$B$6:$P$6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127.66225721055704</c:v>
                </c:pt>
                <c:pt idx="6">
                  <c:v>127.66225721055704</c:v>
                </c:pt>
                <c:pt idx="7">
                  <c:v>127.66225721055704</c:v>
                </c:pt>
                <c:pt idx="8">
                  <c:v>127.66225721055704</c:v>
                </c:pt>
                <c:pt idx="9">
                  <c:v>127.66225721055704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pyramide!$B$7:$P$7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165.65953067600128</c:v>
                </c:pt>
                <c:pt idx="7">
                  <c:v>165.65953067600128</c:v>
                </c:pt>
                <c:pt idx="8">
                  <c:v>165.65953067600128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pyramide!$B$8:$P$8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229.79286580971387</c:v>
                </c:pt>
                <c:pt idx="7">
                  <c:v>229.79286580971387</c:v>
                </c:pt>
                <c:pt idx="8">
                  <c:v>229.79286580971387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pyramide!$B$9:$P$9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229.79286580971387</c:v>
                </c:pt>
                <c:pt idx="7">
                  <c:v>277.0859102854406</c:v>
                </c:pt>
                <c:pt idx="8">
                  <c:v>229.79286580971387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pyramide!$B$10:$P$10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229.79286580971387</c:v>
                </c:pt>
                <c:pt idx="7">
                  <c:v>229.79286580971387</c:v>
                </c:pt>
                <c:pt idx="8">
                  <c:v>229.79286580971387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pyramide!$B$11:$P$11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165.65953067600128</c:v>
                </c:pt>
                <c:pt idx="7">
                  <c:v>165.65953067600128</c:v>
                </c:pt>
                <c:pt idx="8">
                  <c:v>165.65953067600128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pyramide!$B$12:$P$12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127.66225721055704</c:v>
                </c:pt>
                <c:pt idx="6">
                  <c:v>127.66225721055704</c:v>
                </c:pt>
                <c:pt idx="7">
                  <c:v>127.66225721055704</c:v>
                </c:pt>
                <c:pt idx="8">
                  <c:v>127.66225721055704</c:v>
                </c:pt>
                <c:pt idx="9">
                  <c:v>127.66225721055704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pyramide!$B$13:$P$13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89.66498374511282</c:v>
                </c:pt>
                <c:pt idx="5">
                  <c:v>89.66498374511282</c:v>
                </c:pt>
                <c:pt idx="6">
                  <c:v>89.66498374511282</c:v>
                </c:pt>
                <c:pt idx="7">
                  <c:v>89.66498374511282</c:v>
                </c:pt>
                <c:pt idx="8">
                  <c:v>89.66498374511282</c:v>
                </c:pt>
                <c:pt idx="9">
                  <c:v>89.66498374511282</c:v>
                </c:pt>
                <c:pt idx="10">
                  <c:v>89.66498374511282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pyramide!$B$14:$P$14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74.4442923959607</c:v>
                </c:pt>
                <c:pt idx="4">
                  <c:v>74.4442923959607</c:v>
                </c:pt>
                <c:pt idx="5">
                  <c:v>74.4442923959607</c:v>
                </c:pt>
                <c:pt idx="6">
                  <c:v>74.4442923959607</c:v>
                </c:pt>
                <c:pt idx="7">
                  <c:v>74.4442923959607</c:v>
                </c:pt>
                <c:pt idx="8">
                  <c:v>74.4442923959607</c:v>
                </c:pt>
                <c:pt idx="9">
                  <c:v>74.4442923959607</c:v>
                </c:pt>
                <c:pt idx="10">
                  <c:v>74.4442923959607</c:v>
                </c:pt>
                <c:pt idx="11">
                  <c:v>74.4442923959607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pyramide!$B$15:$P$15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66.83394672138463</c:v>
                </c:pt>
                <c:pt idx="3">
                  <c:v>66.83394672138463</c:v>
                </c:pt>
                <c:pt idx="4">
                  <c:v>66.83394672138463</c:v>
                </c:pt>
                <c:pt idx="5">
                  <c:v>66.83394672138463</c:v>
                </c:pt>
                <c:pt idx="6">
                  <c:v>66.83394672138463</c:v>
                </c:pt>
                <c:pt idx="7">
                  <c:v>66.83394672138463</c:v>
                </c:pt>
                <c:pt idx="8">
                  <c:v>66.83394672138463</c:v>
                </c:pt>
                <c:pt idx="9">
                  <c:v>66.83394672138463</c:v>
                </c:pt>
                <c:pt idx="10">
                  <c:v>66.83394672138463</c:v>
                </c:pt>
                <c:pt idx="11">
                  <c:v>66.83394672138463</c:v>
                </c:pt>
                <c:pt idx="12">
                  <c:v>66.83394672138463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pyramide!$B$16:$P$16</c:f>
              <c:numCache>
                <c:ptCount val="15"/>
                <c:pt idx="0">
                  <c:v>59.22360104680857</c:v>
                </c:pt>
                <c:pt idx="1">
                  <c:v>59.22360104680857</c:v>
                </c:pt>
                <c:pt idx="2">
                  <c:v>59.22360104680857</c:v>
                </c:pt>
                <c:pt idx="3">
                  <c:v>59.22360104680857</c:v>
                </c:pt>
                <c:pt idx="4">
                  <c:v>59.22360104680857</c:v>
                </c:pt>
                <c:pt idx="5">
                  <c:v>59.22360104680857</c:v>
                </c:pt>
                <c:pt idx="6">
                  <c:v>59.22360104680857</c:v>
                </c:pt>
                <c:pt idx="7">
                  <c:v>59.22360104680857</c:v>
                </c:pt>
                <c:pt idx="8">
                  <c:v>59.22360104680857</c:v>
                </c:pt>
                <c:pt idx="9">
                  <c:v>59.22360104680857</c:v>
                </c:pt>
                <c:pt idx="10">
                  <c:v>59.22360104680857</c:v>
                </c:pt>
                <c:pt idx="11">
                  <c:v>59.22360104680857</c:v>
                </c:pt>
                <c:pt idx="12">
                  <c:v>59.22360104680857</c:v>
                </c:pt>
                <c:pt idx="13">
                  <c:v>59.22360104680857</c:v>
                </c:pt>
                <c:pt idx="14">
                  <c:v>59.22360104680857</c:v>
                </c:pt>
              </c:numCache>
            </c:numRef>
          </c:val>
          <c:shape val="box"/>
        </c:ser>
        <c:shape val="box"/>
        <c:axId val="10981509"/>
        <c:axId val="31724718"/>
        <c:axId val="17087007"/>
      </c:bar3DChart>
      <c:catAx>
        <c:axId val="1098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24718"/>
        <c:crosses val="autoZero"/>
        <c:auto val="1"/>
        <c:lblOffset val="100"/>
        <c:noMultiLvlLbl val="0"/>
      </c:catAx>
      <c:valAx>
        <c:axId val="31724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81509"/>
        <c:crossesAt val="1"/>
        <c:crossBetween val="between"/>
        <c:dispUnits/>
      </c:valAx>
      <c:serAx>
        <c:axId val="1708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2471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yramide!A1" /><Relationship Id="rId2" Type="http://schemas.openxmlformats.org/officeDocument/2006/relationships/chart" Target="/xl/charts/chart1.xml" /><Relationship Id="rId3" Type="http://schemas.openxmlformats.org/officeDocument/2006/relationships/hyperlink" Target="http://www.doublevez.com/" TargetMode="External" /><Relationship Id="rId4" Type="http://schemas.openxmlformats.org/officeDocument/2006/relationships/hyperlink" Target="mailto:JeanMarc.Stoeffler@doublevez.com?subject=au%20sujet%20de%20ce%20Ch&#226;teau%20magique..." TargetMode="External" /><Relationship Id="rId5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hyperlink" Target="'Chateau%20!!'!A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19050</xdr:colOff>
      <xdr:row>27</xdr:row>
      <xdr:rowOff>95250</xdr:rowOff>
    </xdr:from>
    <xdr:ext cx="885825" cy="371475"/>
    <xdr:sp>
      <xdr:nvSpPr>
        <xdr:cNvPr id="1" name="AutoShape 18">
          <a:hlinkClick r:id="rId1"/>
        </xdr:cNvPr>
        <xdr:cNvSpPr>
          <a:spLocks/>
        </xdr:cNvSpPr>
      </xdr:nvSpPr>
      <xdr:spPr>
        <a:xfrm>
          <a:off x="7229475" y="4371975"/>
          <a:ext cx="885825" cy="371475"/>
        </a:xfrm>
        <a:prstGeom prst="striped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pyramide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32</xdr:col>
      <xdr:colOff>190500</xdr:colOff>
      <xdr:row>31</xdr:row>
      <xdr:rowOff>133350</xdr:rowOff>
    </xdr:to>
    <xdr:graphicFrame>
      <xdr:nvGraphicFramePr>
        <xdr:cNvPr id="2" name="Chart 1"/>
        <xdr:cNvGraphicFramePr/>
      </xdr:nvGraphicFramePr>
      <xdr:xfrm>
        <a:off x="0" y="0"/>
        <a:ext cx="763905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23</xdr:row>
      <xdr:rowOff>133350</xdr:rowOff>
    </xdr:from>
    <xdr:to>
      <xdr:col>17</xdr:col>
      <xdr:colOff>9525</xdr:colOff>
      <xdr:row>28</xdr:row>
      <xdr:rowOff>95250</xdr:rowOff>
    </xdr:to>
    <xdr:sp>
      <xdr:nvSpPr>
        <xdr:cNvPr id="3" name="Polygon 13"/>
        <xdr:cNvSpPr>
          <a:spLocks/>
        </xdr:cNvSpPr>
      </xdr:nvSpPr>
      <xdr:spPr>
        <a:xfrm>
          <a:off x="3114675" y="3762375"/>
          <a:ext cx="771525" cy="771525"/>
        </a:xfrm>
        <a:custGeom>
          <a:pathLst>
            <a:path h="81" w="81">
              <a:moveTo>
                <a:pt x="1" y="70"/>
              </a:moveTo>
              <a:lnTo>
                <a:pt x="0" y="30"/>
              </a:lnTo>
              <a:lnTo>
                <a:pt x="6" y="17"/>
              </a:lnTo>
              <a:lnTo>
                <a:pt x="19" y="6"/>
              </a:lnTo>
              <a:lnTo>
                <a:pt x="31" y="1"/>
              </a:lnTo>
              <a:lnTo>
                <a:pt x="39" y="0"/>
              </a:lnTo>
              <a:lnTo>
                <a:pt x="55" y="7"/>
              </a:lnTo>
              <a:lnTo>
                <a:pt x="65" y="16"/>
              </a:lnTo>
              <a:lnTo>
                <a:pt x="73" y="28"/>
              </a:lnTo>
              <a:lnTo>
                <a:pt x="78" y="36"/>
              </a:lnTo>
              <a:lnTo>
                <a:pt x="81" y="52"/>
              </a:lnTo>
              <a:lnTo>
                <a:pt x="80" y="81"/>
              </a:lnTo>
              <a:lnTo>
                <a:pt x="1" y="70"/>
              </a:lnTo>
              <a:close/>
            </a:path>
          </a:pathLst>
        </a:custGeom>
        <a:blipFill>
          <a:blip r:embed="rId5"/>
          <a:srcRect/>
          <a:stretch>
            <a:fillRect/>
          </a:stretch>
        </a:blipFill>
        <a:ln w="381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24</xdr:row>
      <xdr:rowOff>114300</xdr:rowOff>
    </xdr:from>
    <xdr:to>
      <xdr:col>14</xdr:col>
      <xdr:colOff>76200</xdr:colOff>
      <xdr:row>27</xdr:row>
      <xdr:rowOff>66675</xdr:rowOff>
    </xdr:to>
    <xdr:sp>
      <xdr:nvSpPr>
        <xdr:cNvPr id="4" name="Line 19"/>
        <xdr:cNvSpPr>
          <a:spLocks/>
        </xdr:cNvSpPr>
      </xdr:nvSpPr>
      <xdr:spPr>
        <a:xfrm>
          <a:off x="3228975" y="3905250"/>
          <a:ext cx="9525" cy="438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24</xdr:row>
      <xdr:rowOff>19050</xdr:rowOff>
    </xdr:from>
    <xdr:to>
      <xdr:col>14</xdr:col>
      <xdr:colOff>209550</xdr:colOff>
      <xdr:row>27</xdr:row>
      <xdr:rowOff>76200</xdr:rowOff>
    </xdr:to>
    <xdr:sp>
      <xdr:nvSpPr>
        <xdr:cNvPr id="5" name="AutoShape 21"/>
        <xdr:cNvSpPr>
          <a:spLocks/>
        </xdr:cNvSpPr>
      </xdr:nvSpPr>
      <xdr:spPr>
        <a:xfrm>
          <a:off x="3362325" y="3810000"/>
          <a:ext cx="9525" cy="542925"/>
        </a:xfrm>
        <a:custGeom>
          <a:pathLst>
            <a:path h="57" w="1">
              <a:moveTo>
                <a:pt x="0" y="0"/>
              </a:moveTo>
              <a:lnTo>
                <a:pt x="1" y="5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23</xdr:row>
      <xdr:rowOff>152400</xdr:rowOff>
    </xdr:from>
    <xdr:to>
      <xdr:col>15</xdr:col>
      <xdr:colOff>104775</xdr:colOff>
      <xdr:row>27</xdr:row>
      <xdr:rowOff>104775</xdr:rowOff>
    </xdr:to>
    <xdr:sp>
      <xdr:nvSpPr>
        <xdr:cNvPr id="6" name="AutoShape 22"/>
        <xdr:cNvSpPr>
          <a:spLocks/>
        </xdr:cNvSpPr>
      </xdr:nvSpPr>
      <xdr:spPr>
        <a:xfrm>
          <a:off x="3486150" y="3781425"/>
          <a:ext cx="19050" cy="600075"/>
        </a:xfrm>
        <a:custGeom>
          <a:pathLst>
            <a:path h="63" w="2">
              <a:moveTo>
                <a:pt x="0" y="0"/>
              </a:moveTo>
              <a:lnTo>
                <a:pt x="2" y="63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57150</xdr:rowOff>
    </xdr:from>
    <xdr:to>
      <xdr:col>16</xdr:col>
      <xdr:colOff>9525</xdr:colOff>
      <xdr:row>27</xdr:row>
      <xdr:rowOff>114300</xdr:rowOff>
    </xdr:to>
    <xdr:sp>
      <xdr:nvSpPr>
        <xdr:cNvPr id="7" name="AutoShape 23"/>
        <xdr:cNvSpPr>
          <a:spLocks/>
        </xdr:cNvSpPr>
      </xdr:nvSpPr>
      <xdr:spPr>
        <a:xfrm>
          <a:off x="3638550" y="3848100"/>
          <a:ext cx="9525" cy="542925"/>
        </a:xfrm>
        <a:custGeom>
          <a:pathLst>
            <a:path h="57" w="1">
              <a:moveTo>
                <a:pt x="0" y="0"/>
              </a:moveTo>
              <a:lnTo>
                <a:pt x="1" y="5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25</xdr:row>
      <xdr:rowOff>28575</xdr:rowOff>
    </xdr:from>
    <xdr:to>
      <xdr:col>16</xdr:col>
      <xdr:colOff>133350</xdr:colOff>
      <xdr:row>27</xdr:row>
      <xdr:rowOff>133350</xdr:rowOff>
    </xdr:to>
    <xdr:sp>
      <xdr:nvSpPr>
        <xdr:cNvPr id="8" name="AutoShape 24"/>
        <xdr:cNvSpPr>
          <a:spLocks/>
        </xdr:cNvSpPr>
      </xdr:nvSpPr>
      <xdr:spPr>
        <a:xfrm>
          <a:off x="3752850" y="3981450"/>
          <a:ext cx="19050" cy="428625"/>
        </a:xfrm>
        <a:custGeom>
          <a:pathLst>
            <a:path h="45" w="2">
              <a:moveTo>
                <a:pt x="2" y="1"/>
              </a:moveTo>
              <a:lnTo>
                <a:pt x="0" y="0"/>
              </a:lnTo>
              <a:lnTo>
                <a:pt x="2" y="45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26</xdr:row>
      <xdr:rowOff>38100</xdr:rowOff>
    </xdr:from>
    <xdr:to>
      <xdr:col>17</xdr:col>
      <xdr:colOff>9525</xdr:colOff>
      <xdr:row>26</xdr:row>
      <xdr:rowOff>123825</xdr:rowOff>
    </xdr:to>
    <xdr:sp>
      <xdr:nvSpPr>
        <xdr:cNvPr id="9" name="Line 25"/>
        <xdr:cNvSpPr>
          <a:spLocks/>
        </xdr:cNvSpPr>
      </xdr:nvSpPr>
      <xdr:spPr>
        <a:xfrm>
          <a:off x="3133725" y="4152900"/>
          <a:ext cx="752475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25</xdr:row>
      <xdr:rowOff>114300</xdr:rowOff>
    </xdr:from>
    <xdr:to>
      <xdr:col>17</xdr:col>
      <xdr:colOff>9525</xdr:colOff>
      <xdr:row>26</xdr:row>
      <xdr:rowOff>38100</xdr:rowOff>
    </xdr:to>
    <xdr:sp>
      <xdr:nvSpPr>
        <xdr:cNvPr id="10" name="Line 26"/>
        <xdr:cNvSpPr>
          <a:spLocks/>
        </xdr:cNvSpPr>
      </xdr:nvSpPr>
      <xdr:spPr>
        <a:xfrm>
          <a:off x="3133725" y="4067175"/>
          <a:ext cx="752475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25</xdr:row>
      <xdr:rowOff>19050</xdr:rowOff>
    </xdr:from>
    <xdr:to>
      <xdr:col>16</xdr:col>
      <xdr:colOff>200025</xdr:colOff>
      <xdr:row>25</xdr:row>
      <xdr:rowOff>104775</xdr:rowOff>
    </xdr:to>
    <xdr:sp>
      <xdr:nvSpPr>
        <xdr:cNvPr id="11" name="Line 27"/>
        <xdr:cNvSpPr>
          <a:spLocks/>
        </xdr:cNvSpPr>
      </xdr:nvSpPr>
      <xdr:spPr>
        <a:xfrm>
          <a:off x="3152775" y="3971925"/>
          <a:ext cx="68580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24</xdr:row>
      <xdr:rowOff>114300</xdr:rowOff>
    </xdr:from>
    <xdr:to>
      <xdr:col>16</xdr:col>
      <xdr:colOff>114300</xdr:colOff>
      <xdr:row>25</xdr:row>
      <xdr:rowOff>19050</xdr:rowOff>
    </xdr:to>
    <xdr:sp>
      <xdr:nvSpPr>
        <xdr:cNvPr id="12" name="Line 28"/>
        <xdr:cNvSpPr>
          <a:spLocks/>
        </xdr:cNvSpPr>
      </xdr:nvSpPr>
      <xdr:spPr>
        <a:xfrm>
          <a:off x="3228975" y="3905250"/>
          <a:ext cx="523875" cy="66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24</xdr:row>
      <xdr:rowOff>57150</xdr:rowOff>
    </xdr:from>
    <xdr:to>
      <xdr:col>16</xdr:col>
      <xdr:colOff>38100</xdr:colOff>
      <xdr:row>24</xdr:row>
      <xdr:rowOff>95250</xdr:rowOff>
    </xdr:to>
    <xdr:sp>
      <xdr:nvSpPr>
        <xdr:cNvPr id="13" name="AutoShape 29"/>
        <xdr:cNvSpPr>
          <a:spLocks/>
        </xdr:cNvSpPr>
      </xdr:nvSpPr>
      <xdr:spPr>
        <a:xfrm>
          <a:off x="3286125" y="3848100"/>
          <a:ext cx="390525" cy="38100"/>
        </a:xfrm>
        <a:custGeom>
          <a:pathLst>
            <a:path h="4" w="41">
              <a:moveTo>
                <a:pt x="0" y="0"/>
              </a:moveTo>
              <a:lnTo>
                <a:pt x="41" y="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26</xdr:row>
      <xdr:rowOff>104775</xdr:rowOff>
    </xdr:from>
    <xdr:to>
      <xdr:col>16</xdr:col>
      <xdr:colOff>228600</xdr:colOff>
      <xdr:row>27</xdr:row>
      <xdr:rowOff>28575</xdr:rowOff>
    </xdr:to>
    <xdr:sp>
      <xdr:nvSpPr>
        <xdr:cNvPr id="14" name="Line 30"/>
        <xdr:cNvSpPr>
          <a:spLocks/>
        </xdr:cNvSpPr>
      </xdr:nvSpPr>
      <xdr:spPr>
        <a:xfrm>
          <a:off x="3114675" y="4219575"/>
          <a:ext cx="752475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2</xdr:row>
      <xdr:rowOff>66675</xdr:rowOff>
    </xdr:from>
    <xdr:ext cx="2457450" cy="323850"/>
    <xdr:sp macro="[0]!F_neuf">
      <xdr:nvSpPr>
        <xdr:cNvPr id="15" name="TextBox 16"/>
        <xdr:cNvSpPr txBox="1">
          <a:spLocks noChangeArrowheads="1"/>
        </xdr:cNvSpPr>
      </xdr:nvSpPr>
      <xdr:spPr>
        <a:xfrm>
          <a:off x="19050" y="295275"/>
          <a:ext cx="2457450" cy="32385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appuyez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ici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ou sur la touche F9 </a:t>
          </a:r>
        </a:p>
      </xdr:txBody>
    </xdr:sp>
    <xdr:clientData/>
  </xdr:oneCellAnchor>
  <xdr:oneCellAnchor>
    <xdr:from>
      <xdr:col>0</xdr:col>
      <xdr:colOff>19050</xdr:colOff>
      <xdr:row>0</xdr:row>
      <xdr:rowOff>28575</xdr:rowOff>
    </xdr:from>
    <xdr:ext cx="1704975" cy="190500"/>
    <xdr:sp>
      <xdr:nvSpPr>
        <xdr:cNvPr id="16" name="Rectangle 15">
          <a:hlinkClick r:id="rId3"/>
        </xdr:cNvPr>
        <xdr:cNvSpPr>
          <a:spLocks/>
        </xdr:cNvSpPr>
      </xdr:nvSpPr>
      <xdr:spPr>
        <a:xfrm>
          <a:off x="19050" y="28575"/>
          <a:ext cx="1704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http://www.DOUBLEVEZ.com</a:t>
          </a:r>
        </a:p>
      </xdr:txBody>
    </xdr:sp>
    <xdr:clientData/>
  </xdr:oneCellAnchor>
  <xdr:oneCellAnchor>
    <xdr:from>
      <xdr:col>12</xdr:col>
      <xdr:colOff>114300</xdr:colOff>
      <xdr:row>0</xdr:row>
      <xdr:rowOff>38100</xdr:rowOff>
    </xdr:from>
    <xdr:ext cx="2066925" cy="247650"/>
    <xdr:sp>
      <xdr:nvSpPr>
        <xdr:cNvPr id="17" name="AutoShape 412">
          <a:hlinkClick r:id="rId4"/>
        </xdr:cNvPr>
        <xdr:cNvSpPr>
          <a:spLocks/>
        </xdr:cNvSpPr>
      </xdr:nvSpPr>
      <xdr:spPr>
        <a:xfrm>
          <a:off x="2800350" y="38100"/>
          <a:ext cx="2066925" cy="247650"/>
        </a:xfrm>
        <a:prstGeom prst="horizontalScrol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JeanMarc.Stoeffler@doublevez.com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</cdr:y>
    </cdr:from>
    <cdr:to>
      <cdr:x>0.59225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0"/>
          <a:ext cx="1285875" cy="3048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appuyez sur F9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40</xdr:col>
      <xdr:colOff>28575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9525" y="0"/>
        <a:ext cx="86391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1</xdr:row>
      <xdr:rowOff>123825</xdr:rowOff>
    </xdr:from>
    <xdr:to>
      <xdr:col>43</xdr:col>
      <xdr:colOff>161925</xdr:colOff>
      <xdr:row>18</xdr:row>
      <xdr:rowOff>142875</xdr:rowOff>
    </xdr:to>
    <xdr:graphicFrame>
      <xdr:nvGraphicFramePr>
        <xdr:cNvPr id="2" name="Chart 4"/>
        <xdr:cNvGraphicFramePr/>
      </xdr:nvGraphicFramePr>
      <xdr:xfrm>
        <a:off x="6648450" y="180975"/>
        <a:ext cx="27908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66675</xdr:colOff>
      <xdr:row>22</xdr:row>
      <xdr:rowOff>104775</xdr:rowOff>
    </xdr:from>
    <xdr:ext cx="923925" cy="371475"/>
    <xdr:sp>
      <xdr:nvSpPr>
        <xdr:cNvPr id="3" name="AutoShape 5">
          <a:hlinkClick r:id="rId3"/>
        </xdr:cNvPr>
        <xdr:cNvSpPr>
          <a:spLocks/>
        </xdr:cNvSpPr>
      </xdr:nvSpPr>
      <xdr:spPr>
        <a:xfrm rot="10800000">
          <a:off x="142875" y="3562350"/>
          <a:ext cx="923925" cy="371475"/>
        </a:xfrm>
        <a:prstGeom prst="striped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château...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Marc.Stoeffler@doublevez.com?subject=au%20sujet%20de%20ce%20Ch&#226;teau%20magique%20!" TargetMode="External" /><Relationship Id="rId2" Type="http://schemas.openxmlformats.org/officeDocument/2006/relationships/hyperlink" Target="mailto:JeanMarc.Stoeffler@doublevez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35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0.9921875" style="1" customWidth="1"/>
    <col min="2" max="16384" width="3.57421875" style="1" customWidth="1"/>
  </cols>
  <sheetData>
    <row r="1" ht="5.25" customHeight="1"/>
    <row r="2" spans="21:22" ht="12.75">
      <c r="U2" s="2"/>
      <c r="V2" s="2"/>
    </row>
    <row r="3" spans="23:39" ht="12.75">
      <c r="W3" s="14">
        <f ca="1">coeff_mini+RAND()*coeff</f>
        <v>105.22110486021035</v>
      </c>
      <c r="X3" s="16">
        <f>créneau-10</f>
        <v>95.22110486021035</v>
      </c>
      <c r="Y3" s="14">
        <f>créneau</f>
        <v>105.22110486021035</v>
      </c>
      <c r="Z3" s="16">
        <f>mur</f>
        <v>95.22110486021035</v>
      </c>
      <c r="AA3" s="14">
        <f>créneau</f>
        <v>105.22110486021035</v>
      </c>
      <c r="AB3" s="16">
        <f>mur</f>
        <v>95.22110486021035</v>
      </c>
      <c r="AC3" s="14">
        <f>créneau</f>
        <v>105.22110486021035</v>
      </c>
      <c r="AD3" s="16">
        <f>mur</f>
        <v>95.22110486021035</v>
      </c>
      <c r="AE3" s="14">
        <f>créneau</f>
        <v>105.22110486021035</v>
      </c>
      <c r="AF3" s="16">
        <f>mur</f>
        <v>95.22110486021035</v>
      </c>
      <c r="AG3" s="14">
        <f>créneau</f>
        <v>105.22110486021035</v>
      </c>
      <c r="AH3" s="16">
        <f>mur</f>
        <v>95.22110486021035</v>
      </c>
      <c r="AI3" s="14">
        <f>créneau</f>
        <v>105.22110486021035</v>
      </c>
      <c r="AJ3" s="16">
        <f>mur</f>
        <v>95.22110486021035</v>
      </c>
      <c r="AK3" s="14">
        <f>créneau</f>
        <v>105.22110486021035</v>
      </c>
      <c r="AM3" s="1">
        <v>20</v>
      </c>
    </row>
    <row r="4" spans="23:39" ht="12.75">
      <c r="W4" s="16">
        <f>mur</f>
        <v>95.22110486021035</v>
      </c>
      <c r="X4" s="17">
        <f>mur-(créneau-mur)</f>
        <v>85.22110486021035</v>
      </c>
      <c r="Y4" s="17">
        <f aca="true" t="shared" si="0" ref="Y4:AJ4">CheminDeGarde</f>
        <v>85.22110486021035</v>
      </c>
      <c r="Z4" s="17">
        <f t="shared" si="0"/>
        <v>85.22110486021035</v>
      </c>
      <c r="AA4" s="17">
        <f t="shared" si="0"/>
        <v>85.22110486021035</v>
      </c>
      <c r="AB4" s="17">
        <f t="shared" si="0"/>
        <v>85.22110486021035</v>
      </c>
      <c r="AC4" s="17">
        <f t="shared" si="0"/>
        <v>85.22110486021035</v>
      </c>
      <c r="AD4" s="17">
        <f t="shared" si="0"/>
        <v>85.22110486021035</v>
      </c>
      <c r="AE4" s="17">
        <f t="shared" si="0"/>
        <v>85.22110486021035</v>
      </c>
      <c r="AF4" s="17">
        <f t="shared" si="0"/>
        <v>85.22110486021035</v>
      </c>
      <c r="AG4" s="17">
        <f t="shared" si="0"/>
        <v>85.22110486021035</v>
      </c>
      <c r="AH4" s="17">
        <f t="shared" si="0"/>
        <v>85.22110486021035</v>
      </c>
      <c r="AI4" s="17">
        <f t="shared" si="0"/>
        <v>85.22110486021035</v>
      </c>
      <c r="AJ4" s="17">
        <f t="shared" si="0"/>
        <v>85.22110486021035</v>
      </c>
      <c r="AK4" s="16">
        <f>mur</f>
        <v>95.22110486021035</v>
      </c>
      <c r="AL4" s="4"/>
      <c r="AM4" s="19">
        <v>100</v>
      </c>
    </row>
    <row r="5" spans="23:37" ht="12.75">
      <c r="W5" s="14">
        <f>créneau</f>
        <v>105.22110486021035</v>
      </c>
      <c r="X5" s="17">
        <f aca="true" t="shared" si="1" ref="X5:X20">CheminDeGarde</f>
        <v>85.22110486021035</v>
      </c>
      <c r="Y5" s="4"/>
      <c r="Z5" s="4"/>
      <c r="AA5" s="4">
        <f aca="true" t="shared" si="2" ref="AA5:AH5">AB5-10%*CheminDeGarde</f>
        <v>8.522110486021035</v>
      </c>
      <c r="AB5" s="4">
        <f t="shared" si="2"/>
        <v>17.04422097204207</v>
      </c>
      <c r="AC5" s="4">
        <f t="shared" si="2"/>
        <v>25.566331458063104</v>
      </c>
      <c r="AD5" s="4">
        <f t="shared" si="2"/>
        <v>34.08844194408414</v>
      </c>
      <c r="AE5" s="4">
        <f t="shared" si="2"/>
        <v>42.61055243010517</v>
      </c>
      <c r="AF5" s="4">
        <f t="shared" si="2"/>
        <v>51.13266291612621</v>
      </c>
      <c r="AG5" s="4">
        <f t="shared" si="2"/>
        <v>59.65477340214724</v>
      </c>
      <c r="AH5" s="4">
        <f t="shared" si="2"/>
        <v>68.17688388816828</v>
      </c>
      <c r="AI5" s="4">
        <f>CheminDeGarde-10%*CheminDeGarde</f>
        <v>76.69899437418931</v>
      </c>
      <c r="AJ5" s="17">
        <f aca="true" t="shared" si="3" ref="AJ5:AJ20">CheminDeGarde</f>
        <v>85.22110486021035</v>
      </c>
      <c r="AK5" s="14">
        <f>créneau</f>
        <v>105.22110486021035</v>
      </c>
    </row>
    <row r="6" spans="23:37" ht="12.75">
      <c r="W6" s="16">
        <f>mur</f>
        <v>95.22110486021035</v>
      </c>
      <c r="X6" s="17">
        <f t="shared" si="1"/>
        <v>85.22110486021035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7">
        <f t="shared" si="3"/>
        <v>85.22110486021035</v>
      </c>
      <c r="AK6" s="16">
        <f>mur</f>
        <v>95.22110486021035</v>
      </c>
    </row>
    <row r="7" spans="23:37" ht="12.75">
      <c r="W7" s="14">
        <f>créneau</f>
        <v>105.22110486021035</v>
      </c>
      <c r="X7" s="17">
        <f t="shared" si="1"/>
        <v>85.22110486021035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7">
        <f t="shared" si="3"/>
        <v>85.22110486021035</v>
      </c>
      <c r="AK7" s="14">
        <f>créneau</f>
        <v>105.22110486021035</v>
      </c>
    </row>
    <row r="8" spans="23:37" ht="12.75">
      <c r="W8" s="16">
        <f>mur</f>
        <v>95.22110486021035</v>
      </c>
      <c r="X8" s="17">
        <f t="shared" si="1"/>
        <v>85.22110486021035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7">
        <f t="shared" si="3"/>
        <v>85.22110486021035</v>
      </c>
      <c r="AK8" s="16">
        <f>mur</f>
        <v>95.22110486021035</v>
      </c>
    </row>
    <row r="9" spans="23:37" ht="12.75">
      <c r="W9" s="14">
        <f>créneau</f>
        <v>105.22110486021035</v>
      </c>
      <c r="X9" s="17">
        <f t="shared" si="1"/>
        <v>85.22110486021035</v>
      </c>
      <c r="Y9" s="4"/>
      <c r="Z9" s="4"/>
      <c r="AA9" s="4"/>
      <c r="AB9" s="15">
        <f>CheminDeGarde*2</f>
        <v>170.4422097204207</v>
      </c>
      <c r="AC9" s="18">
        <f>AB9-5</f>
        <v>165.4422097204207</v>
      </c>
      <c r="AD9" s="4">
        <f>AC9-10</f>
        <v>155.4422097204207</v>
      </c>
      <c r="AE9" s="18">
        <f>$AC$9</f>
        <v>165.4422097204207</v>
      </c>
      <c r="AF9" s="15">
        <f>AB9</f>
        <v>170.4422097204207</v>
      </c>
      <c r="AG9" s="4"/>
      <c r="AH9" s="4"/>
      <c r="AI9" s="4"/>
      <c r="AJ9" s="17">
        <f t="shared" si="3"/>
        <v>85.22110486021035</v>
      </c>
      <c r="AK9" s="14">
        <f>créneau</f>
        <v>105.22110486021035</v>
      </c>
    </row>
    <row r="10" spans="23:37" ht="12.75">
      <c r="W10" s="16">
        <f>mur</f>
        <v>95.22110486021035</v>
      </c>
      <c r="X10" s="17">
        <f t="shared" si="1"/>
        <v>85.22110486021035</v>
      </c>
      <c r="Y10" s="4"/>
      <c r="Z10" s="4"/>
      <c r="AA10" s="4"/>
      <c r="AB10" s="18">
        <f>$AC$9</f>
        <v>165.4422097204207</v>
      </c>
      <c r="AC10" s="4">
        <f>$AD$9</f>
        <v>155.4422097204207</v>
      </c>
      <c r="AD10" s="4">
        <f>AD9-20</f>
        <v>135.4422097204207</v>
      </c>
      <c r="AE10" s="4">
        <f>$AD$9</f>
        <v>155.4422097204207</v>
      </c>
      <c r="AF10" s="18">
        <f>$AC$9</f>
        <v>165.4422097204207</v>
      </c>
      <c r="AG10" s="4"/>
      <c r="AH10" s="4"/>
      <c r="AI10" s="4"/>
      <c r="AJ10" s="17">
        <f t="shared" si="3"/>
        <v>85.22110486021035</v>
      </c>
      <c r="AK10" s="16">
        <f>mur</f>
        <v>95.22110486021035</v>
      </c>
    </row>
    <row r="11" spans="23:37" ht="12.75">
      <c r="W11" s="14">
        <f>créneau</f>
        <v>105.22110486021035</v>
      </c>
      <c r="X11" s="17">
        <f t="shared" si="1"/>
        <v>85.22110486021035</v>
      </c>
      <c r="Y11" s="4"/>
      <c r="Z11" s="4"/>
      <c r="AA11" s="4"/>
      <c r="AB11" s="4">
        <f>$AD$9</f>
        <v>155.4422097204207</v>
      </c>
      <c r="AC11" s="4">
        <f>$AD$10</f>
        <v>135.4422097204207</v>
      </c>
      <c r="AD11" s="4">
        <f aca="true" t="shared" si="4" ref="AD11:AE14">$AD$10</f>
        <v>135.4422097204207</v>
      </c>
      <c r="AE11" s="4">
        <f t="shared" si="4"/>
        <v>135.4422097204207</v>
      </c>
      <c r="AF11" s="4">
        <f>$AD$9</f>
        <v>155.4422097204207</v>
      </c>
      <c r="AG11" s="4"/>
      <c r="AH11" s="4"/>
      <c r="AI11" s="4"/>
      <c r="AJ11" s="17">
        <f t="shared" si="3"/>
        <v>85.22110486021035</v>
      </c>
      <c r="AK11" s="14">
        <f>créneau</f>
        <v>105.22110486021035</v>
      </c>
    </row>
    <row r="12" spans="23:37" ht="12.75">
      <c r="W12" s="16">
        <f>mur</f>
        <v>95.22110486021035</v>
      </c>
      <c r="X12" s="17">
        <f t="shared" si="1"/>
        <v>85.22110486021035</v>
      </c>
      <c r="Y12" s="4"/>
      <c r="Z12" s="4"/>
      <c r="AA12" s="4"/>
      <c r="AB12" s="4">
        <f>$AD$9</f>
        <v>155.4422097204207</v>
      </c>
      <c r="AC12" s="4">
        <f>$AD$10</f>
        <v>135.4422097204207</v>
      </c>
      <c r="AD12" s="4">
        <f t="shared" si="4"/>
        <v>135.4422097204207</v>
      </c>
      <c r="AE12" s="4">
        <f t="shared" si="4"/>
        <v>135.4422097204207</v>
      </c>
      <c r="AF12" s="4">
        <f>$AD$9</f>
        <v>155.4422097204207</v>
      </c>
      <c r="AG12" s="4"/>
      <c r="AH12" s="4"/>
      <c r="AI12" s="4"/>
      <c r="AJ12" s="17">
        <f t="shared" si="3"/>
        <v>85.22110486021035</v>
      </c>
      <c r="AK12" s="16">
        <f>mur</f>
        <v>95.22110486021035</v>
      </c>
    </row>
    <row r="13" spans="23:37" ht="12.75">
      <c r="W13" s="14">
        <f>créneau</f>
        <v>105.22110486021035</v>
      </c>
      <c r="X13" s="17">
        <f t="shared" si="1"/>
        <v>85.22110486021035</v>
      </c>
      <c r="Y13" s="4"/>
      <c r="Z13" s="4"/>
      <c r="AA13" s="4"/>
      <c r="AB13" s="4">
        <f>$AD$9</f>
        <v>155.4422097204207</v>
      </c>
      <c r="AC13" s="4">
        <f>$AD$10</f>
        <v>135.4422097204207</v>
      </c>
      <c r="AD13" s="4">
        <f t="shared" si="4"/>
        <v>135.4422097204207</v>
      </c>
      <c r="AE13" s="4">
        <f t="shared" si="4"/>
        <v>135.4422097204207</v>
      </c>
      <c r="AF13" s="4">
        <f>$AD$9</f>
        <v>155.4422097204207</v>
      </c>
      <c r="AG13" s="4"/>
      <c r="AH13" s="4"/>
      <c r="AI13" s="4"/>
      <c r="AJ13" s="17">
        <f t="shared" si="3"/>
        <v>85.22110486021035</v>
      </c>
      <c r="AK13" s="14">
        <f>créneau</f>
        <v>105.22110486021035</v>
      </c>
    </row>
    <row r="14" spans="23:37" ht="12.75">
      <c r="W14" s="16">
        <f>mur</f>
        <v>95.22110486021035</v>
      </c>
      <c r="X14" s="17">
        <f t="shared" si="1"/>
        <v>85.22110486021035</v>
      </c>
      <c r="Y14" s="4"/>
      <c r="Z14" s="4"/>
      <c r="AA14" s="4"/>
      <c r="AB14" s="18">
        <f>$AC$9</f>
        <v>165.4422097204207</v>
      </c>
      <c r="AC14" s="4">
        <f>$AD$9</f>
        <v>155.4422097204207</v>
      </c>
      <c r="AD14" s="4">
        <f t="shared" si="4"/>
        <v>135.4422097204207</v>
      </c>
      <c r="AE14" s="4">
        <f>$AD$9</f>
        <v>155.4422097204207</v>
      </c>
      <c r="AF14" s="18">
        <f>$AC$9</f>
        <v>165.4422097204207</v>
      </c>
      <c r="AG14" s="4"/>
      <c r="AH14" s="4"/>
      <c r="AI14" s="4"/>
      <c r="AJ14" s="17">
        <f t="shared" si="3"/>
        <v>85.22110486021035</v>
      </c>
      <c r="AK14" s="16">
        <f>mur</f>
        <v>95.22110486021035</v>
      </c>
    </row>
    <row r="15" spans="23:37" ht="12.75">
      <c r="W15" s="14">
        <f>créneau</f>
        <v>105.22110486021035</v>
      </c>
      <c r="X15" s="17">
        <f t="shared" si="1"/>
        <v>85.22110486021035</v>
      </c>
      <c r="Y15" s="4"/>
      <c r="Z15" s="4"/>
      <c r="AA15" s="4"/>
      <c r="AB15" s="15">
        <f>AB9</f>
        <v>170.4422097204207</v>
      </c>
      <c r="AC15" s="18">
        <f>$AC$9</f>
        <v>165.4422097204207</v>
      </c>
      <c r="AD15" s="4">
        <f>$AD$9</f>
        <v>155.4422097204207</v>
      </c>
      <c r="AE15" s="18">
        <f>$AC$9</f>
        <v>165.4422097204207</v>
      </c>
      <c r="AF15" s="15">
        <f>AB15</f>
        <v>170.4422097204207</v>
      </c>
      <c r="AG15" s="4"/>
      <c r="AH15" s="4"/>
      <c r="AI15" s="4"/>
      <c r="AJ15" s="17">
        <f t="shared" si="3"/>
        <v>85.22110486021035</v>
      </c>
      <c r="AK15" s="14">
        <f>créneau</f>
        <v>105.22110486021035</v>
      </c>
    </row>
    <row r="16" spans="23:37" ht="12.75">
      <c r="W16" s="16">
        <f>mur</f>
        <v>95.22110486021035</v>
      </c>
      <c r="X16" s="17">
        <f t="shared" si="1"/>
        <v>85.22110486021035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">
        <f t="shared" si="3"/>
        <v>85.22110486021035</v>
      </c>
      <c r="AK16" s="16">
        <f>mur</f>
        <v>95.22110486021035</v>
      </c>
    </row>
    <row r="17" spans="23:39" ht="12.75">
      <c r="W17" s="14">
        <f>créneau</f>
        <v>105.22110486021035</v>
      </c>
      <c r="X17" s="17">
        <f t="shared" si="1"/>
        <v>85.22110486021035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">
        <f t="shared" si="3"/>
        <v>85.22110486021035</v>
      </c>
      <c r="AK17" s="14">
        <f>créneau</f>
        <v>105.22110486021035</v>
      </c>
      <c r="AM17" s="1" t="s">
        <v>0</v>
      </c>
    </row>
    <row r="18" spans="23:37" ht="12.75">
      <c r="W18" s="16">
        <f>mur</f>
        <v>95.22110486021035</v>
      </c>
      <c r="X18" s="17">
        <f t="shared" si="1"/>
        <v>85.22110486021035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">
        <f t="shared" si="3"/>
        <v>85.22110486021035</v>
      </c>
      <c r="AK18" s="16">
        <f>mur</f>
        <v>95.22110486021035</v>
      </c>
    </row>
    <row r="19" spans="23:37" ht="12.75">
      <c r="W19" s="14">
        <f>créneau</f>
        <v>105.22110486021035</v>
      </c>
      <c r="X19" s="17">
        <f t="shared" si="1"/>
        <v>85.22110486021035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">
        <f t="shared" si="3"/>
        <v>85.22110486021035</v>
      </c>
      <c r="AK19" s="14">
        <f>créneau</f>
        <v>105.22110486021035</v>
      </c>
    </row>
    <row r="20" spans="23:37" ht="12.75">
      <c r="W20" s="16">
        <f>mur</f>
        <v>95.22110486021035</v>
      </c>
      <c r="X20" s="17">
        <f t="shared" si="1"/>
        <v>85.22110486021035</v>
      </c>
      <c r="Y20" s="17">
        <f aca="true" t="shared" si="5" ref="Y20:AI20">CheminDeGarde</f>
        <v>85.22110486021035</v>
      </c>
      <c r="Z20" s="17">
        <f t="shared" si="5"/>
        <v>85.22110486021035</v>
      </c>
      <c r="AA20" s="17">
        <f t="shared" si="5"/>
        <v>85.22110486021035</v>
      </c>
      <c r="AB20" s="17">
        <f t="shared" si="5"/>
        <v>85.22110486021035</v>
      </c>
      <c r="AC20" s="17">
        <f t="shared" si="5"/>
        <v>85.22110486021035</v>
      </c>
      <c r="AD20" s="17">
        <f t="shared" si="5"/>
        <v>85.22110486021035</v>
      </c>
      <c r="AE20" s="17">
        <f t="shared" si="5"/>
        <v>85.22110486021035</v>
      </c>
      <c r="AF20" s="17">
        <f t="shared" si="5"/>
        <v>85.22110486021035</v>
      </c>
      <c r="AG20" s="17">
        <f t="shared" si="5"/>
        <v>85.22110486021035</v>
      </c>
      <c r="AH20" s="17">
        <f t="shared" si="5"/>
        <v>85.22110486021035</v>
      </c>
      <c r="AI20" s="17">
        <f t="shared" si="5"/>
        <v>85.22110486021035</v>
      </c>
      <c r="AJ20" s="17">
        <f t="shared" si="3"/>
        <v>85.22110486021035</v>
      </c>
      <c r="AK20" s="16">
        <f>mur</f>
        <v>95.22110486021035</v>
      </c>
    </row>
    <row r="21" spans="23:37" ht="12.75">
      <c r="W21" s="14">
        <f>créneau</f>
        <v>105.22110486021035</v>
      </c>
      <c r="X21" s="16">
        <f>mur</f>
        <v>95.22110486021035</v>
      </c>
      <c r="Y21" s="14">
        <f>créneau</f>
        <v>105.22110486021035</v>
      </c>
      <c r="Z21" s="16">
        <f>mur</f>
        <v>95.22110486021035</v>
      </c>
      <c r="AA21" s="14">
        <f>créneau</f>
        <v>105.22110486021035</v>
      </c>
      <c r="AB21" s="16">
        <f>mur</f>
        <v>95.22110486021035</v>
      </c>
      <c r="AC21" s="14">
        <f>créneau</f>
        <v>105.22110486021035</v>
      </c>
      <c r="AD21" s="16">
        <f>mur</f>
        <v>95.22110486021035</v>
      </c>
      <c r="AE21" s="14">
        <f>créneau</f>
        <v>105.22110486021035</v>
      </c>
      <c r="AF21" s="16">
        <f>mur</f>
        <v>95.22110486021035</v>
      </c>
      <c r="AG21" s="14">
        <f>créneau</f>
        <v>105.22110486021035</v>
      </c>
      <c r="AH21" s="16">
        <f>mur</f>
        <v>95.22110486021035</v>
      </c>
      <c r="AI21" s="14">
        <f>créneau</f>
        <v>105.22110486021035</v>
      </c>
      <c r="AJ21" s="16">
        <f>mur</f>
        <v>95.22110486021035</v>
      </c>
      <c r="AK21" s="14">
        <f>créneau</f>
        <v>105.22110486021035</v>
      </c>
    </row>
    <row r="28" ht="12.75"/>
    <row r="29" ht="12.75"/>
    <row r="30" ht="12.75"/>
    <row r="31" ht="12" customHeight="1"/>
    <row r="33" spans="2:16" ht="12.75">
      <c r="B33" s="21" t="s">
        <v>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ht="12.75">
      <c r="B34" s="3" t="str">
        <f ca="1">CELL("nomfichier")</f>
        <v>E:\jms\_sitesWeb\_www\excel\ExemplesDuCours\[Chateau!.xls]Chateau !!</v>
      </c>
    </row>
    <row r="35" spans="2:16" ht="12.75">
      <c r="B35" s="20" t="s">
        <v>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</sheetData>
  <sheetProtection sheet="1" objects="1" scenarios="1"/>
  <mergeCells count="2">
    <mergeCell ref="B35:P35"/>
    <mergeCell ref="B33:P33"/>
  </mergeCells>
  <hyperlinks>
    <hyperlink ref="B33:P33" r:id="rId1" display="JeanMarc.Stoeffler@doublevez.com"/>
    <hyperlink ref="B33" r:id="rId2" display="JeanMarc.Stoeffler@doublevez.com"/>
  </hyperlinks>
  <printOptions/>
  <pageMargins left="0.75" right="0.75" top="1" bottom="1" header="0.4921259845" footer="0.4921259845"/>
  <pageSetup fitToHeight="1" fitToWidth="1" horizontalDpi="300" verticalDpi="300" orientation="landscape" paperSize="9" scale="94" r:id="rId4"/>
  <headerFooter alignWithMargins="0">
    <oddHeader>&amp;C&amp;"Arial,Gras"&amp;14Le Chateau = graphique 3D d'un carte de cellules&amp;"Arial,Normal"&amp;10
</oddHeader>
    <oddFooter>&amp;Rjeanmarc.stoeffler@wanadoo.fr
http://www.doublevez.com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6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.1484375" style="5" customWidth="1"/>
    <col min="2" max="16384" width="3.28125" style="5" customWidth="1"/>
  </cols>
  <sheetData>
    <row r="1" ht="4.5" customHeight="1"/>
    <row r="2" spans="2:16" ht="12.75">
      <c r="B2" s="6">
        <f ca="1">RAND()*100</f>
        <v>14.480089893243209</v>
      </c>
      <c r="C2" s="7">
        <f aca="true" t="shared" si="0" ref="C2:P2">niveau1</f>
        <v>14.480089893243209</v>
      </c>
      <c r="D2" s="7">
        <f t="shared" si="0"/>
        <v>14.480089893243209</v>
      </c>
      <c r="E2" s="7">
        <f t="shared" si="0"/>
        <v>14.480089893243209</v>
      </c>
      <c r="F2" s="7">
        <f t="shared" si="0"/>
        <v>14.480089893243209</v>
      </c>
      <c r="G2" s="7">
        <f t="shared" si="0"/>
        <v>14.480089893243209</v>
      </c>
      <c r="H2" s="7">
        <f t="shared" si="0"/>
        <v>14.480089893243209</v>
      </c>
      <c r="I2" s="7">
        <f t="shared" si="0"/>
        <v>14.480089893243209</v>
      </c>
      <c r="J2" s="7">
        <f t="shared" si="0"/>
        <v>14.480089893243209</v>
      </c>
      <c r="K2" s="7">
        <f t="shared" si="0"/>
        <v>14.480089893243209</v>
      </c>
      <c r="L2" s="7">
        <f t="shared" si="0"/>
        <v>14.480089893243209</v>
      </c>
      <c r="M2" s="7">
        <f t="shared" si="0"/>
        <v>14.480089893243209</v>
      </c>
      <c r="N2" s="7">
        <f t="shared" si="0"/>
        <v>14.480089893243209</v>
      </c>
      <c r="O2" s="7">
        <f t="shared" si="0"/>
        <v>14.480089893243209</v>
      </c>
      <c r="P2" s="7">
        <f t="shared" si="0"/>
        <v>14.480089893243209</v>
      </c>
    </row>
    <row r="3" spans="2:16" ht="12.75">
      <c r="B3" s="7">
        <f aca="true" t="shared" si="1" ref="B3:B14">niveau1</f>
        <v>14.480089893243209</v>
      </c>
      <c r="C3" s="6">
        <f>(niveau1+niveau1.5)/2</f>
        <v>15.113660281563686</v>
      </c>
      <c r="D3" s="7">
        <f aca="true" t="shared" si="2" ref="D3:O3">niveau1.25</f>
        <v>15.113660281563686</v>
      </c>
      <c r="E3" s="7">
        <f t="shared" si="2"/>
        <v>15.113660281563686</v>
      </c>
      <c r="F3" s="7">
        <f t="shared" si="2"/>
        <v>15.113660281563686</v>
      </c>
      <c r="G3" s="7">
        <f t="shared" si="2"/>
        <v>15.113660281563686</v>
      </c>
      <c r="H3" s="7">
        <f t="shared" si="2"/>
        <v>15.113660281563686</v>
      </c>
      <c r="I3" s="7">
        <f t="shared" si="2"/>
        <v>15.113660281563686</v>
      </c>
      <c r="J3" s="7">
        <f t="shared" si="2"/>
        <v>15.113660281563686</v>
      </c>
      <c r="K3" s="7">
        <f t="shared" si="2"/>
        <v>15.113660281563686</v>
      </c>
      <c r="L3" s="7">
        <f t="shared" si="2"/>
        <v>15.113660281563686</v>
      </c>
      <c r="M3" s="7">
        <f t="shared" si="2"/>
        <v>15.113660281563686</v>
      </c>
      <c r="N3" s="7">
        <f t="shared" si="2"/>
        <v>15.113660281563686</v>
      </c>
      <c r="O3" s="7">
        <f t="shared" si="2"/>
        <v>15.113660281563686</v>
      </c>
      <c r="P3" s="7">
        <f aca="true" t="shared" si="3" ref="P3:P15">niveau1</f>
        <v>14.480089893243209</v>
      </c>
    </row>
    <row r="4" spans="2:16" ht="12.75">
      <c r="B4" s="7">
        <f t="shared" si="1"/>
        <v>14.480089893243209</v>
      </c>
      <c r="C4" s="7">
        <f aca="true" t="shared" si="4" ref="C4:C15">niveau1.25</f>
        <v>15.113660281563686</v>
      </c>
      <c r="D4" s="6">
        <f>(niveau1+niveau2)/2</f>
        <v>15.74723066988416</v>
      </c>
      <c r="E4" s="7">
        <f aca="true" t="shared" si="5" ref="E4:N4">niveau1.5</f>
        <v>15.74723066988416</v>
      </c>
      <c r="F4" s="7">
        <f t="shared" si="5"/>
        <v>15.74723066988416</v>
      </c>
      <c r="G4" s="7">
        <f t="shared" si="5"/>
        <v>15.74723066988416</v>
      </c>
      <c r="H4" s="7">
        <f t="shared" si="5"/>
        <v>15.74723066988416</v>
      </c>
      <c r="I4" s="7">
        <f t="shared" si="5"/>
        <v>15.74723066988416</v>
      </c>
      <c r="J4" s="7">
        <f t="shared" si="5"/>
        <v>15.74723066988416</v>
      </c>
      <c r="K4" s="7">
        <f t="shared" si="5"/>
        <v>15.74723066988416</v>
      </c>
      <c r="L4" s="7">
        <f t="shared" si="5"/>
        <v>15.74723066988416</v>
      </c>
      <c r="M4" s="7">
        <f t="shared" si="5"/>
        <v>15.74723066988416</v>
      </c>
      <c r="N4" s="7">
        <f t="shared" si="5"/>
        <v>15.74723066988416</v>
      </c>
      <c r="O4" s="7">
        <f aca="true" t="shared" si="6" ref="O4:O15">niveau1.25</f>
        <v>15.113660281563686</v>
      </c>
      <c r="P4" s="7">
        <f t="shared" si="3"/>
        <v>14.480089893243209</v>
      </c>
    </row>
    <row r="5" spans="2:16" ht="12.75">
      <c r="B5" s="7">
        <f t="shared" si="1"/>
        <v>14.480089893243209</v>
      </c>
      <c r="C5" s="7">
        <f t="shared" si="4"/>
        <v>15.113660281563686</v>
      </c>
      <c r="D5" s="7">
        <f aca="true" t="shared" si="7" ref="D5:D13">niveau1.5</f>
        <v>15.74723066988416</v>
      </c>
      <c r="E5" s="8">
        <f ca="1">niveau1+RAND()*niveau1</f>
        <v>17.01437144652511</v>
      </c>
      <c r="F5" s="9">
        <f aca="true" t="shared" si="8" ref="F5:M5">niveau2</f>
        <v>17.01437144652511</v>
      </c>
      <c r="G5" s="9">
        <f t="shared" si="8"/>
        <v>17.01437144652511</v>
      </c>
      <c r="H5" s="9">
        <f t="shared" si="8"/>
        <v>17.01437144652511</v>
      </c>
      <c r="I5" s="9">
        <f t="shared" si="8"/>
        <v>17.01437144652511</v>
      </c>
      <c r="J5" s="9">
        <f t="shared" si="8"/>
        <v>17.01437144652511</v>
      </c>
      <c r="K5" s="9">
        <f t="shared" si="8"/>
        <v>17.01437144652511</v>
      </c>
      <c r="L5" s="9">
        <f t="shared" si="8"/>
        <v>17.01437144652511</v>
      </c>
      <c r="M5" s="9">
        <f t="shared" si="8"/>
        <v>17.01437144652511</v>
      </c>
      <c r="N5" s="7">
        <f aca="true" t="shared" si="9" ref="N5:N14">niveau1.5</f>
        <v>15.74723066988416</v>
      </c>
      <c r="O5" s="7">
        <f t="shared" si="6"/>
        <v>15.113660281563686</v>
      </c>
      <c r="P5" s="7">
        <f t="shared" si="3"/>
        <v>14.480089893243209</v>
      </c>
    </row>
    <row r="6" spans="2:16" ht="12.75">
      <c r="B6" s="7">
        <f t="shared" si="1"/>
        <v>14.480089893243209</v>
      </c>
      <c r="C6" s="7">
        <f t="shared" si="4"/>
        <v>15.113660281563686</v>
      </c>
      <c r="D6" s="7">
        <f t="shared" si="7"/>
        <v>15.74723066988416</v>
      </c>
      <c r="E6" s="9">
        <f aca="true" t="shared" si="10" ref="E6:E13">niveau2</f>
        <v>17.01437144652511</v>
      </c>
      <c r="F6" s="8">
        <f>(niveau2+niveau3)/2</f>
        <v>18.112642188911757</v>
      </c>
      <c r="G6" s="9">
        <f aca="true" t="shared" si="11" ref="G6:L6">niveau2.5</f>
        <v>18.112642188911757</v>
      </c>
      <c r="H6" s="9">
        <f t="shared" si="11"/>
        <v>18.112642188911757</v>
      </c>
      <c r="I6" s="9">
        <f t="shared" si="11"/>
        <v>18.112642188911757</v>
      </c>
      <c r="J6" s="9">
        <f t="shared" si="11"/>
        <v>18.112642188911757</v>
      </c>
      <c r="K6" s="9">
        <f t="shared" si="11"/>
        <v>18.112642188911757</v>
      </c>
      <c r="L6" s="9">
        <f t="shared" si="11"/>
        <v>18.112642188911757</v>
      </c>
      <c r="M6" s="9">
        <f aca="true" t="shared" si="12" ref="M6:M12">niveau2</f>
        <v>17.01437144652511</v>
      </c>
      <c r="N6" s="7">
        <f t="shared" si="9"/>
        <v>15.74723066988416</v>
      </c>
      <c r="O6" s="7">
        <f t="shared" si="6"/>
        <v>15.113660281563686</v>
      </c>
      <c r="P6" s="7">
        <f t="shared" si="3"/>
        <v>14.480089893243209</v>
      </c>
    </row>
    <row r="7" spans="2:16" ht="12.75">
      <c r="B7" s="7">
        <f t="shared" si="1"/>
        <v>14.480089893243209</v>
      </c>
      <c r="C7" s="7">
        <f t="shared" si="4"/>
        <v>15.113660281563686</v>
      </c>
      <c r="D7" s="7">
        <f t="shared" si="7"/>
        <v>15.74723066988416</v>
      </c>
      <c r="E7" s="9">
        <f t="shared" si="10"/>
        <v>17.01437144652511</v>
      </c>
      <c r="F7" s="9">
        <f aca="true" t="shared" si="13" ref="F7:F12">niveau2.5</f>
        <v>18.112642188911757</v>
      </c>
      <c r="G7" s="10">
        <f ca="1">niveau2+RAND()*niveau2</f>
        <v>19.210912931298402</v>
      </c>
      <c r="H7" s="11">
        <f>niveau3</f>
        <v>19.210912931298402</v>
      </c>
      <c r="I7" s="11">
        <f>niveau3</f>
        <v>19.210912931298402</v>
      </c>
      <c r="J7" s="11">
        <f>niveau3</f>
        <v>19.210912931298402</v>
      </c>
      <c r="K7" s="11">
        <f>niveau3</f>
        <v>19.210912931298402</v>
      </c>
      <c r="L7" s="9">
        <f aca="true" t="shared" si="14" ref="L7:L12">niveau2.5</f>
        <v>18.112642188911757</v>
      </c>
      <c r="M7" s="9">
        <f t="shared" si="12"/>
        <v>17.01437144652511</v>
      </c>
      <c r="N7" s="7">
        <f t="shared" si="9"/>
        <v>15.74723066988416</v>
      </c>
      <c r="O7" s="7">
        <f t="shared" si="6"/>
        <v>15.113660281563686</v>
      </c>
      <c r="P7" s="7">
        <f t="shared" si="3"/>
        <v>14.480089893243209</v>
      </c>
    </row>
    <row r="8" spans="2:16" ht="12.75">
      <c r="B8" s="7">
        <f t="shared" si="1"/>
        <v>14.480089893243209</v>
      </c>
      <c r="C8" s="7">
        <f t="shared" si="4"/>
        <v>15.113660281563686</v>
      </c>
      <c r="D8" s="7">
        <f t="shared" si="7"/>
        <v>15.74723066988416</v>
      </c>
      <c r="E8" s="9">
        <f t="shared" si="10"/>
        <v>17.01437144652511</v>
      </c>
      <c r="F8" s="9">
        <f t="shared" si="13"/>
        <v>18.112642188911757</v>
      </c>
      <c r="G8" s="11">
        <f>niveau3</f>
        <v>19.210912931298402</v>
      </c>
      <c r="H8" s="12">
        <f ca="1">niveau3++RAND()*niveau3</f>
        <v>37.065563116532495</v>
      </c>
      <c r="I8" s="13">
        <f>niveau4</f>
        <v>37.065563116532495</v>
      </c>
      <c r="J8" s="13">
        <f>niveau4</f>
        <v>37.065563116532495</v>
      </c>
      <c r="K8" s="11">
        <f>niveau3</f>
        <v>19.210912931298402</v>
      </c>
      <c r="L8" s="9">
        <f t="shared" si="14"/>
        <v>18.112642188911757</v>
      </c>
      <c r="M8" s="9">
        <f t="shared" si="12"/>
        <v>17.01437144652511</v>
      </c>
      <c r="N8" s="7">
        <f t="shared" si="9"/>
        <v>15.74723066988416</v>
      </c>
      <c r="O8" s="7">
        <f t="shared" si="6"/>
        <v>15.113660281563686</v>
      </c>
      <c r="P8" s="7">
        <f t="shared" si="3"/>
        <v>14.480089893243209</v>
      </c>
    </row>
    <row r="9" spans="2:16" ht="12.75">
      <c r="B9" s="7">
        <f t="shared" si="1"/>
        <v>14.480089893243209</v>
      </c>
      <c r="C9" s="7">
        <f t="shared" si="4"/>
        <v>15.113660281563686</v>
      </c>
      <c r="D9" s="7">
        <f t="shared" si="7"/>
        <v>15.74723066988416</v>
      </c>
      <c r="E9" s="9">
        <f t="shared" si="10"/>
        <v>17.01437144652511</v>
      </c>
      <c r="F9" s="9">
        <f t="shared" si="13"/>
        <v>18.112642188911757</v>
      </c>
      <c r="G9" s="11">
        <f>niveau3</f>
        <v>19.210912931298402</v>
      </c>
      <c r="H9" s="13">
        <f aca="true" t="shared" si="15" ref="H9:J10">niveau4</f>
        <v>37.065563116532495</v>
      </c>
      <c r="I9" s="7">
        <f ca="1">niveau4++RAND()*niveau4</f>
        <v>53.25578659115119</v>
      </c>
      <c r="J9" s="13">
        <f t="shared" si="15"/>
        <v>37.065563116532495</v>
      </c>
      <c r="K9" s="11">
        <f>niveau3</f>
        <v>19.210912931298402</v>
      </c>
      <c r="L9" s="9">
        <f t="shared" si="14"/>
        <v>18.112642188911757</v>
      </c>
      <c r="M9" s="9">
        <f t="shared" si="12"/>
        <v>17.01437144652511</v>
      </c>
      <c r="N9" s="7">
        <f t="shared" si="9"/>
        <v>15.74723066988416</v>
      </c>
      <c r="O9" s="7">
        <f t="shared" si="6"/>
        <v>15.113660281563686</v>
      </c>
      <c r="P9" s="7">
        <f t="shared" si="3"/>
        <v>14.480089893243209</v>
      </c>
    </row>
    <row r="10" spans="2:16" ht="12.75">
      <c r="B10" s="7">
        <f t="shared" si="1"/>
        <v>14.480089893243209</v>
      </c>
      <c r="C10" s="7">
        <f t="shared" si="4"/>
        <v>15.113660281563686</v>
      </c>
      <c r="D10" s="7">
        <f t="shared" si="7"/>
        <v>15.74723066988416</v>
      </c>
      <c r="E10" s="9">
        <f t="shared" si="10"/>
        <v>17.01437144652511</v>
      </c>
      <c r="F10" s="9">
        <f t="shared" si="13"/>
        <v>18.112642188911757</v>
      </c>
      <c r="G10" s="11">
        <f>niveau3</f>
        <v>19.210912931298402</v>
      </c>
      <c r="H10" s="13">
        <f t="shared" si="15"/>
        <v>37.065563116532495</v>
      </c>
      <c r="I10" s="13">
        <f t="shared" si="15"/>
        <v>37.065563116532495</v>
      </c>
      <c r="J10" s="13">
        <f t="shared" si="15"/>
        <v>37.065563116532495</v>
      </c>
      <c r="K10" s="11">
        <f>niveau3</f>
        <v>19.210912931298402</v>
      </c>
      <c r="L10" s="9">
        <f t="shared" si="14"/>
        <v>18.112642188911757</v>
      </c>
      <c r="M10" s="9">
        <f t="shared" si="12"/>
        <v>17.01437144652511</v>
      </c>
      <c r="N10" s="7">
        <f t="shared" si="9"/>
        <v>15.74723066988416</v>
      </c>
      <c r="O10" s="7">
        <f t="shared" si="6"/>
        <v>15.113660281563686</v>
      </c>
      <c r="P10" s="7">
        <f t="shared" si="3"/>
        <v>14.480089893243209</v>
      </c>
    </row>
    <row r="11" spans="2:16" ht="12.75">
      <c r="B11" s="7">
        <f t="shared" si="1"/>
        <v>14.480089893243209</v>
      </c>
      <c r="C11" s="7">
        <f t="shared" si="4"/>
        <v>15.113660281563686</v>
      </c>
      <c r="D11" s="7">
        <f t="shared" si="7"/>
        <v>15.74723066988416</v>
      </c>
      <c r="E11" s="9">
        <f t="shared" si="10"/>
        <v>17.01437144652511</v>
      </c>
      <c r="F11" s="9">
        <f t="shared" si="13"/>
        <v>18.112642188911757</v>
      </c>
      <c r="G11" s="11">
        <f>niveau3</f>
        <v>19.210912931298402</v>
      </c>
      <c r="H11" s="11">
        <f>niveau3</f>
        <v>19.210912931298402</v>
      </c>
      <c r="I11" s="11">
        <f>niveau3</f>
        <v>19.210912931298402</v>
      </c>
      <c r="J11" s="11">
        <f>niveau3</f>
        <v>19.210912931298402</v>
      </c>
      <c r="K11" s="11">
        <f>niveau3</f>
        <v>19.210912931298402</v>
      </c>
      <c r="L11" s="9">
        <f t="shared" si="14"/>
        <v>18.112642188911757</v>
      </c>
      <c r="M11" s="9">
        <f t="shared" si="12"/>
        <v>17.01437144652511</v>
      </c>
      <c r="N11" s="7">
        <f t="shared" si="9"/>
        <v>15.74723066988416</v>
      </c>
      <c r="O11" s="7">
        <f t="shared" si="6"/>
        <v>15.113660281563686</v>
      </c>
      <c r="P11" s="7">
        <f t="shared" si="3"/>
        <v>14.480089893243209</v>
      </c>
    </row>
    <row r="12" spans="2:16" ht="12.75">
      <c r="B12" s="7">
        <f t="shared" si="1"/>
        <v>14.480089893243209</v>
      </c>
      <c r="C12" s="7">
        <f t="shared" si="4"/>
        <v>15.113660281563686</v>
      </c>
      <c r="D12" s="7">
        <f t="shared" si="7"/>
        <v>15.74723066988416</v>
      </c>
      <c r="E12" s="9">
        <f t="shared" si="10"/>
        <v>17.01437144652511</v>
      </c>
      <c r="F12" s="9">
        <f t="shared" si="13"/>
        <v>18.112642188911757</v>
      </c>
      <c r="G12" s="9">
        <f>niveau2.5</f>
        <v>18.112642188911757</v>
      </c>
      <c r="H12" s="9">
        <f>niveau2.5</f>
        <v>18.112642188911757</v>
      </c>
      <c r="I12" s="9">
        <f>niveau2.5</f>
        <v>18.112642188911757</v>
      </c>
      <c r="J12" s="9">
        <f>niveau2.5</f>
        <v>18.112642188911757</v>
      </c>
      <c r="K12" s="9">
        <f>niveau2.5</f>
        <v>18.112642188911757</v>
      </c>
      <c r="L12" s="9">
        <f t="shared" si="14"/>
        <v>18.112642188911757</v>
      </c>
      <c r="M12" s="9">
        <f t="shared" si="12"/>
        <v>17.01437144652511</v>
      </c>
      <c r="N12" s="7">
        <f t="shared" si="9"/>
        <v>15.74723066988416</v>
      </c>
      <c r="O12" s="7">
        <f t="shared" si="6"/>
        <v>15.113660281563686</v>
      </c>
      <c r="P12" s="7">
        <f t="shared" si="3"/>
        <v>14.480089893243209</v>
      </c>
    </row>
    <row r="13" spans="2:16" ht="12.75">
      <c r="B13" s="7">
        <f t="shared" si="1"/>
        <v>14.480089893243209</v>
      </c>
      <c r="C13" s="7">
        <f t="shared" si="4"/>
        <v>15.113660281563686</v>
      </c>
      <c r="D13" s="7">
        <f t="shared" si="7"/>
        <v>15.74723066988416</v>
      </c>
      <c r="E13" s="9">
        <f t="shared" si="10"/>
        <v>17.01437144652511</v>
      </c>
      <c r="F13" s="9">
        <f aca="true" t="shared" si="16" ref="F13:M13">niveau2</f>
        <v>17.01437144652511</v>
      </c>
      <c r="G13" s="9">
        <f t="shared" si="16"/>
        <v>17.01437144652511</v>
      </c>
      <c r="H13" s="9">
        <f t="shared" si="16"/>
        <v>17.01437144652511</v>
      </c>
      <c r="I13" s="9">
        <f t="shared" si="16"/>
        <v>17.01437144652511</v>
      </c>
      <c r="J13" s="9">
        <f t="shared" si="16"/>
        <v>17.01437144652511</v>
      </c>
      <c r="K13" s="9">
        <f t="shared" si="16"/>
        <v>17.01437144652511</v>
      </c>
      <c r="L13" s="9">
        <f t="shared" si="16"/>
        <v>17.01437144652511</v>
      </c>
      <c r="M13" s="9">
        <f t="shared" si="16"/>
        <v>17.01437144652511</v>
      </c>
      <c r="N13" s="7">
        <f t="shared" si="9"/>
        <v>15.74723066988416</v>
      </c>
      <c r="O13" s="7">
        <f t="shared" si="6"/>
        <v>15.113660281563686</v>
      </c>
      <c r="P13" s="7">
        <f t="shared" si="3"/>
        <v>14.480089893243209</v>
      </c>
    </row>
    <row r="14" spans="2:16" ht="12.75">
      <c r="B14" s="7">
        <f t="shared" si="1"/>
        <v>14.480089893243209</v>
      </c>
      <c r="C14" s="7">
        <f t="shared" si="4"/>
        <v>15.113660281563686</v>
      </c>
      <c r="D14" s="7">
        <f aca="true" t="shared" si="17" ref="D14:M14">niveau1.5</f>
        <v>15.74723066988416</v>
      </c>
      <c r="E14" s="7">
        <f t="shared" si="17"/>
        <v>15.74723066988416</v>
      </c>
      <c r="F14" s="7">
        <f t="shared" si="17"/>
        <v>15.74723066988416</v>
      </c>
      <c r="G14" s="7">
        <f t="shared" si="17"/>
        <v>15.74723066988416</v>
      </c>
      <c r="H14" s="7">
        <f t="shared" si="17"/>
        <v>15.74723066988416</v>
      </c>
      <c r="I14" s="7">
        <f t="shared" si="17"/>
        <v>15.74723066988416</v>
      </c>
      <c r="J14" s="7">
        <f t="shared" si="17"/>
        <v>15.74723066988416</v>
      </c>
      <c r="K14" s="7">
        <f t="shared" si="17"/>
        <v>15.74723066988416</v>
      </c>
      <c r="L14" s="7">
        <f t="shared" si="17"/>
        <v>15.74723066988416</v>
      </c>
      <c r="M14" s="7">
        <f t="shared" si="17"/>
        <v>15.74723066988416</v>
      </c>
      <c r="N14" s="7">
        <f t="shared" si="9"/>
        <v>15.74723066988416</v>
      </c>
      <c r="O14" s="7">
        <f t="shared" si="6"/>
        <v>15.113660281563686</v>
      </c>
      <c r="P14" s="7">
        <f t="shared" si="3"/>
        <v>14.480089893243209</v>
      </c>
    </row>
    <row r="15" spans="2:16" ht="12.75">
      <c r="B15" s="7">
        <f aca="true" t="shared" si="18" ref="B15:P16">niveau1</f>
        <v>14.480089893243209</v>
      </c>
      <c r="C15" s="7">
        <f t="shared" si="4"/>
        <v>15.113660281563686</v>
      </c>
      <c r="D15" s="7">
        <f aca="true" t="shared" si="19" ref="D15:N15">niveau1.25</f>
        <v>15.113660281563686</v>
      </c>
      <c r="E15" s="7">
        <f t="shared" si="19"/>
        <v>15.113660281563686</v>
      </c>
      <c r="F15" s="7">
        <f t="shared" si="19"/>
        <v>15.113660281563686</v>
      </c>
      <c r="G15" s="7">
        <f t="shared" si="19"/>
        <v>15.113660281563686</v>
      </c>
      <c r="H15" s="7">
        <f t="shared" si="19"/>
        <v>15.113660281563686</v>
      </c>
      <c r="I15" s="7">
        <f t="shared" si="19"/>
        <v>15.113660281563686</v>
      </c>
      <c r="J15" s="7">
        <f t="shared" si="19"/>
        <v>15.113660281563686</v>
      </c>
      <c r="K15" s="7">
        <f t="shared" si="19"/>
        <v>15.113660281563686</v>
      </c>
      <c r="L15" s="7">
        <f t="shared" si="19"/>
        <v>15.113660281563686</v>
      </c>
      <c r="M15" s="7">
        <f t="shared" si="19"/>
        <v>15.113660281563686</v>
      </c>
      <c r="N15" s="7">
        <f t="shared" si="19"/>
        <v>15.113660281563686</v>
      </c>
      <c r="O15" s="7">
        <f t="shared" si="6"/>
        <v>15.113660281563686</v>
      </c>
      <c r="P15" s="7">
        <f t="shared" si="3"/>
        <v>14.480089893243209</v>
      </c>
    </row>
    <row r="16" spans="2:16" ht="12.75">
      <c r="B16" s="7">
        <f t="shared" si="18"/>
        <v>14.480089893243209</v>
      </c>
      <c r="C16" s="7">
        <f t="shared" si="18"/>
        <v>14.480089893243209</v>
      </c>
      <c r="D16" s="7">
        <f t="shared" si="18"/>
        <v>14.480089893243209</v>
      </c>
      <c r="E16" s="7">
        <f t="shared" si="18"/>
        <v>14.480089893243209</v>
      </c>
      <c r="F16" s="7">
        <f t="shared" si="18"/>
        <v>14.480089893243209</v>
      </c>
      <c r="G16" s="7">
        <f t="shared" si="18"/>
        <v>14.480089893243209</v>
      </c>
      <c r="H16" s="7">
        <f t="shared" si="18"/>
        <v>14.480089893243209</v>
      </c>
      <c r="I16" s="7">
        <f t="shared" si="18"/>
        <v>14.480089893243209</v>
      </c>
      <c r="J16" s="7">
        <f t="shared" si="18"/>
        <v>14.480089893243209</v>
      </c>
      <c r="K16" s="7">
        <f t="shared" si="18"/>
        <v>14.480089893243209</v>
      </c>
      <c r="L16" s="7">
        <f t="shared" si="18"/>
        <v>14.480089893243209</v>
      </c>
      <c r="M16" s="7">
        <f t="shared" si="18"/>
        <v>14.480089893243209</v>
      </c>
      <c r="N16" s="7">
        <f t="shared" si="18"/>
        <v>14.480089893243209</v>
      </c>
      <c r="O16" s="7">
        <f t="shared" si="18"/>
        <v>14.480089893243209</v>
      </c>
      <c r="P16" s="7">
        <f t="shared" si="18"/>
        <v>14.480089893243209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DOUBLEVEZ.COM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relief original</dc:title>
  <dc:subject/>
  <dc:creator>jeanmarc.stoeffler@doublevez.com</dc:creator>
  <cp:keywords/>
  <dc:description>sur une idée que j'ai eu dans le métro... (mais le métro n'a rien à voir avec l'idée...)</dc:description>
  <cp:lastModifiedBy>J-Marc Stoeffler</cp:lastModifiedBy>
  <cp:lastPrinted>2002-09-19T14:27:13Z</cp:lastPrinted>
  <dcterms:created xsi:type="dcterms:W3CDTF">2001-11-06T16:59:07Z</dcterms:created>
  <dcterms:modified xsi:type="dcterms:W3CDTF">2006-04-19T22:07:03Z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